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ейскурант цен" sheetId="1" r:id="rId1"/>
    <sheet name="Коэфф.повыш.цен" sheetId="2" r:id="rId2"/>
  </sheets>
  <definedNames>
    <definedName name="Excel_BuiltIn_Print_Titles_2">'Коэфф.повыш.цен'!$A$5:$HT$5</definedName>
    <definedName name="_xlnm.Print_Titles" localSheetId="1">'Коэфф.повыш.цен'!$4:$5</definedName>
    <definedName name="_xlnm.Print_Titles" localSheetId="0">'Прейскурант цен'!$7:$7</definedName>
    <definedName name="_xlnm.Print_Area" localSheetId="0">'Прейскурант цен'!$A$1:$G$657</definedName>
  </definedNames>
  <calcPr fullCalcOnLoad="1" fullPrecision="0"/>
</workbook>
</file>

<file path=xl/sharedStrings.xml><?xml version="1.0" encoding="utf-8"?>
<sst xmlns="http://schemas.openxmlformats.org/spreadsheetml/2006/main" count="2374" uniqueCount="702">
  <si>
    <t>№ п/п</t>
  </si>
  <si>
    <t xml:space="preserve"> Наименование услуги</t>
  </si>
  <si>
    <t>Единица измерения</t>
  </si>
  <si>
    <t>НДС</t>
  </si>
  <si>
    <t>Терапевт 1 категории</t>
  </si>
  <si>
    <t>1посещ</t>
  </si>
  <si>
    <t>Повторный консультативный прием</t>
  </si>
  <si>
    <t>1 посещ</t>
  </si>
  <si>
    <t>Терапевт высшей категории</t>
  </si>
  <si>
    <t>Терапевт без категории</t>
  </si>
  <si>
    <t>Эндокринолог 1 категории</t>
  </si>
  <si>
    <t>Эндокринолог высшей категории</t>
  </si>
  <si>
    <t>Эндокринолог без категории</t>
  </si>
  <si>
    <t>Гастроэнтеролог 1 категории</t>
  </si>
  <si>
    <t>Гастроэнтеролог высшей категории</t>
  </si>
  <si>
    <t>Гастроэнтеролог без категории</t>
  </si>
  <si>
    <t>Кардиолог 1 категории</t>
  </si>
  <si>
    <t>Кардиолог высшей категории</t>
  </si>
  <si>
    <t>Кардиолог без категории</t>
  </si>
  <si>
    <t>Пульмонолог 1 категории</t>
  </si>
  <si>
    <t>Пульмонолог высшей категории</t>
  </si>
  <si>
    <t>Пульмонолог без категории</t>
  </si>
  <si>
    <t>Ревматолог 1 категории</t>
  </si>
  <si>
    <t>Ревматолог высшей категории</t>
  </si>
  <si>
    <t>Ревматолог без категории</t>
  </si>
  <si>
    <t>Гематолог 1 категории</t>
  </si>
  <si>
    <t>Гематолог высшей категории</t>
  </si>
  <si>
    <t>Гематолог без категории</t>
  </si>
  <si>
    <t>Инфекционист 1 категории</t>
  </si>
  <si>
    <t>Инфекционист высшей категории</t>
  </si>
  <si>
    <t>Инфекционист без категории</t>
  </si>
  <si>
    <t>Физиотерапевт 1 категории</t>
  </si>
  <si>
    <t>Физиотерапевт высшей категории</t>
  </si>
  <si>
    <t>Физиотерапевт без  категории</t>
  </si>
  <si>
    <t>Невропатолог 1 категории</t>
  </si>
  <si>
    <t>Невропатолог высшей категории</t>
  </si>
  <si>
    <t>Невропатолог без категории</t>
  </si>
  <si>
    <t>Хирург 1 категории</t>
  </si>
  <si>
    <t>Хирург высшей категории</t>
  </si>
  <si>
    <t>Хирург без категории</t>
  </si>
  <si>
    <t>Травматолог 1 категории</t>
  </si>
  <si>
    <t>Травматолог высшей категории</t>
  </si>
  <si>
    <t>Травматолог без категории</t>
  </si>
  <si>
    <t>Проктолог 1 категории</t>
  </si>
  <si>
    <t>Проктолог высшей категории</t>
  </si>
  <si>
    <t>Проктолог без  категории</t>
  </si>
  <si>
    <t>Нейрохирург 1 категории</t>
  </si>
  <si>
    <t>Нейрохирург высшей категории</t>
  </si>
  <si>
    <t>Нейрохирург без категории</t>
  </si>
  <si>
    <t>Сосудистый хирург 1 категории</t>
  </si>
  <si>
    <t>Сосудистый хирург высшей категории</t>
  </si>
  <si>
    <t>Сосудистый хирург без категории</t>
  </si>
  <si>
    <t>Челюстно-лицевой хирург 1 категории</t>
  </si>
  <si>
    <t>Челюстно-лицевой хирург высшей категории</t>
  </si>
  <si>
    <t>Челюстно-лицевой хирург без  категории</t>
  </si>
  <si>
    <t>Уролог 1 категории</t>
  </si>
  <si>
    <t>Уролог высшей категории</t>
  </si>
  <si>
    <t>Уролог без  категории</t>
  </si>
  <si>
    <t>Отоларинголог 1 категории</t>
  </si>
  <si>
    <t>Отоларинголог высшей категории</t>
  </si>
  <si>
    <t>Отоларинголог без  категории</t>
  </si>
  <si>
    <t>Офтальмолог 1 категории</t>
  </si>
  <si>
    <t>Офтальмолог высшей категории</t>
  </si>
  <si>
    <t>Офтальмолог без категории</t>
  </si>
  <si>
    <t>Дерматовенеролог высшей категории</t>
  </si>
  <si>
    <t xml:space="preserve">Гинеколог 1 категории </t>
  </si>
  <si>
    <t>Гинеколог высшей категории</t>
  </si>
  <si>
    <t xml:space="preserve">Гинеколог без  категории </t>
  </si>
  <si>
    <t>Ректальное исследование предстательной железы</t>
  </si>
  <si>
    <t>1манип</t>
  </si>
  <si>
    <t>Вымывание серных пробок</t>
  </si>
  <si>
    <t>1проц</t>
  </si>
  <si>
    <t>Снятие аудиограммы</t>
  </si>
  <si>
    <t>Терапевт</t>
  </si>
  <si>
    <t>1чел</t>
  </si>
  <si>
    <t>Офтальмолог</t>
  </si>
  <si>
    <t>Отоларинголог</t>
  </si>
  <si>
    <t>Хирург</t>
  </si>
  <si>
    <t>Невролог</t>
  </si>
  <si>
    <t>Дерматовенеролог</t>
  </si>
  <si>
    <t>Гинеколог</t>
  </si>
  <si>
    <t>Комиссия по трудоустройству</t>
  </si>
  <si>
    <t>Комиссия по трудоустройству работников декретированной группы с оформлением личной медицинской книжки</t>
  </si>
  <si>
    <t>Комиссия по периодическому осмотру работников декретированной группы с  медицинской книжкой</t>
  </si>
  <si>
    <t>Комиссия по освидетельствованию водителей транспортных средств</t>
  </si>
  <si>
    <t>Комиссия при поступлении на учёбу</t>
  </si>
  <si>
    <t>Комиссия по освидетельствованию владельцев оружия</t>
  </si>
  <si>
    <t>Комиссия по допуску к посещению бассейна</t>
  </si>
  <si>
    <t>Медицинский осмотр судоводителей индивидуальных маломерных судов</t>
  </si>
  <si>
    <t>1 чел</t>
  </si>
  <si>
    <t>Внутримышечная инъекция</t>
  </si>
  <si>
    <t>Подкожная инъекция</t>
  </si>
  <si>
    <t>Внутривенная инъекция</t>
  </si>
  <si>
    <t>Капельница</t>
  </si>
  <si>
    <t>Очистительная клизма</t>
  </si>
  <si>
    <t>Забор крови из вены</t>
  </si>
  <si>
    <t>Электрокардиография (ЭКГ )</t>
  </si>
  <si>
    <t>1иссл</t>
  </si>
  <si>
    <t>Электрокардиография (ЭКГ для профосмотров)</t>
  </si>
  <si>
    <t>Реовазография</t>
  </si>
  <si>
    <t>Фонокардиография</t>
  </si>
  <si>
    <t>Мониторирование</t>
  </si>
  <si>
    <t>Велоэргометрия</t>
  </si>
  <si>
    <t>Спирография</t>
  </si>
  <si>
    <t>Электроэнцефалография (ЭЭГ)</t>
  </si>
  <si>
    <t>Эхоэнцефалография</t>
  </si>
  <si>
    <t>Электрофизиологическое исследование</t>
  </si>
  <si>
    <t xml:space="preserve">Цветовое дуплексное сканирование артерий и вен нижних конечн. </t>
  </si>
  <si>
    <t>1 иссл</t>
  </si>
  <si>
    <t xml:space="preserve">Цветовое дуплексное сканирование сосудов шеи </t>
  </si>
  <si>
    <t>Тонометрия</t>
  </si>
  <si>
    <t xml:space="preserve">Мочевого пузыря с объемом остаточной мочи </t>
  </si>
  <si>
    <t>Щитовидной железы</t>
  </si>
  <si>
    <t>Глаз</t>
  </si>
  <si>
    <t>Эхокардиография (УЗИ сердца)</t>
  </si>
  <si>
    <t>Брюшной полости</t>
  </si>
  <si>
    <t>Головного мозга  у новорожденных</t>
  </si>
  <si>
    <t>Брюшной полости у новорожденных</t>
  </si>
  <si>
    <t>Женских половых органов</t>
  </si>
  <si>
    <t>при гинекологических заболеваниях</t>
  </si>
  <si>
    <t>при беременности (до 12 недель)</t>
  </si>
  <si>
    <t>при беременности (свыше 12 недель)</t>
  </si>
  <si>
    <t>УЗГД брахиоцефальных артерий</t>
  </si>
  <si>
    <t>Транскраниальная доплерография</t>
  </si>
  <si>
    <t xml:space="preserve">УЗГД сосудов нижних и верхних конечностей </t>
  </si>
  <si>
    <t xml:space="preserve">УЗГД сосудов головного мозга и брахиоцефальных артерий </t>
  </si>
  <si>
    <t>Фиброгастроскопия</t>
  </si>
  <si>
    <t>Ректороманоскопия</t>
  </si>
  <si>
    <t>Колоноскопия</t>
  </si>
  <si>
    <t>Цистоскопия</t>
  </si>
  <si>
    <t>Хромоцистоскопия</t>
  </si>
  <si>
    <t>Фибробронхоскопия</t>
  </si>
  <si>
    <t>Плазмаферез</t>
  </si>
  <si>
    <t>1 проц</t>
  </si>
  <si>
    <t xml:space="preserve">Рентгенография органов грудной клетки,  грудной полости </t>
  </si>
  <si>
    <t>1 проекция</t>
  </si>
  <si>
    <t>2 проекции</t>
  </si>
  <si>
    <t xml:space="preserve">Рентгенография костей таза, брюшной полости </t>
  </si>
  <si>
    <t xml:space="preserve">Рентгенография грудного отдела позвоночника </t>
  </si>
  <si>
    <t>Рентгенография поясничного отдела</t>
  </si>
  <si>
    <t>Рентгенография шейного отдела позвоночника, коленного сустава, лопатки</t>
  </si>
  <si>
    <t>Рентгенография локтевого, лучезапястного,  голеностопного суставов</t>
  </si>
  <si>
    <t>Рентгенография черепа</t>
  </si>
  <si>
    <t>Рентгенография челюсти, стоп</t>
  </si>
  <si>
    <t>Рентгенография грудины</t>
  </si>
  <si>
    <t>Рентгенография орбиты</t>
  </si>
  <si>
    <t xml:space="preserve">Рентгенография височных костей по Шюллеру </t>
  </si>
  <si>
    <t>4 проекции</t>
  </si>
  <si>
    <t>Рентгенография височных костей</t>
  </si>
  <si>
    <t>Рентгенография пищевода</t>
  </si>
  <si>
    <t>Томография органов грудной клетки</t>
  </si>
  <si>
    <t>Томография костей</t>
  </si>
  <si>
    <t>Урография внутривенная</t>
  </si>
  <si>
    <t>Рентгенография сердца</t>
  </si>
  <si>
    <t>Рентгенография мочевого пузыря</t>
  </si>
  <si>
    <t>Рентгеноскопия пищевода, желудка</t>
  </si>
  <si>
    <t>Ирргиоскопия</t>
  </si>
  <si>
    <t>ФРГ грудной полости</t>
  </si>
  <si>
    <t>3 проекции</t>
  </si>
  <si>
    <t>ФРГ придаточных пазух</t>
  </si>
  <si>
    <t xml:space="preserve">ФРГ шейного отдела , грудного отдела позвоночника </t>
  </si>
  <si>
    <t>ФРГ COR</t>
  </si>
  <si>
    <t>ФРГ черепа</t>
  </si>
  <si>
    <t>Общий анализ крови (тройка)</t>
  </si>
  <si>
    <t>Клинический анализ крови</t>
  </si>
  <si>
    <t>Ретикулоциты</t>
  </si>
  <si>
    <t>Тромбоциты</t>
  </si>
  <si>
    <t>Свертываемость крови</t>
  </si>
  <si>
    <t>Длительность свертываемости крови</t>
  </si>
  <si>
    <t>Клетки волчанки</t>
  </si>
  <si>
    <t>Анализ мочи общий</t>
  </si>
  <si>
    <t>Анализ мочи на сахар</t>
  </si>
  <si>
    <t>Анализ мочи на желчные пигменты</t>
  </si>
  <si>
    <t>Анализ мочи по Нечипоренко</t>
  </si>
  <si>
    <t>Анализ мочи по Земницкому</t>
  </si>
  <si>
    <t>Анализ крови на RW</t>
  </si>
  <si>
    <t>Анализ кала на я\глист</t>
  </si>
  <si>
    <t>Анализ эякулята</t>
  </si>
  <si>
    <t>Анализ 17 кетестероидов</t>
  </si>
  <si>
    <t>Группа крови и резус-фактор</t>
  </si>
  <si>
    <t>Анализ дуоденального содержимого</t>
  </si>
  <si>
    <t>Анализ желудочного сока</t>
  </si>
  <si>
    <t>Анализ мокроты</t>
  </si>
  <si>
    <t>Цитологические исследования</t>
  </si>
  <si>
    <t>Биохимические анализы крови</t>
  </si>
  <si>
    <t>Белковые фракции</t>
  </si>
  <si>
    <t>общий белок</t>
  </si>
  <si>
    <t>тимоловая проба</t>
  </si>
  <si>
    <t>амилаза</t>
  </si>
  <si>
    <t>холестерин</t>
  </si>
  <si>
    <t>липопротеиды высокой плотности</t>
  </si>
  <si>
    <t>липопротеиды низкой плотности</t>
  </si>
  <si>
    <t>мочевина</t>
  </si>
  <si>
    <t>креатинин</t>
  </si>
  <si>
    <t>глюкоза</t>
  </si>
  <si>
    <t>протромбин венозный</t>
  </si>
  <si>
    <t>протромбин  капиллярный</t>
  </si>
  <si>
    <t>железо</t>
  </si>
  <si>
    <t>мочевая кислота</t>
  </si>
  <si>
    <t>гликозилированный гемоглобин</t>
  </si>
  <si>
    <t>кальций</t>
  </si>
  <si>
    <t>натрий</t>
  </si>
  <si>
    <t>калий</t>
  </si>
  <si>
    <t>фосфор</t>
  </si>
  <si>
    <t>хлориды</t>
  </si>
  <si>
    <t>магний</t>
  </si>
  <si>
    <t>ОЖСС</t>
  </si>
  <si>
    <t>триглицериды</t>
  </si>
  <si>
    <t>проба Реберга</t>
  </si>
  <si>
    <t>СРБ</t>
  </si>
  <si>
    <t>ревматоидный фактор</t>
  </si>
  <si>
    <t>антистрептолизин</t>
  </si>
  <si>
    <t>щелочная фосфотаза</t>
  </si>
  <si>
    <t>ЛДГ</t>
  </si>
  <si>
    <t>коагулограмма</t>
  </si>
  <si>
    <t>фибриноген</t>
  </si>
  <si>
    <t>Медицинский массаж</t>
  </si>
  <si>
    <t>1 мас.ед.</t>
  </si>
  <si>
    <t>УВЧ</t>
  </si>
  <si>
    <t>Лазеротерапия</t>
  </si>
  <si>
    <t>ЛУЧ – 2</t>
  </si>
  <si>
    <t>Дарсонвализация общая</t>
  </si>
  <si>
    <t>Дарсонвализация местная</t>
  </si>
  <si>
    <t>Амплипульс</t>
  </si>
  <si>
    <t>Фонофорез</t>
  </si>
  <si>
    <t>ДДТ</t>
  </si>
  <si>
    <t>Магнитотерапия</t>
  </si>
  <si>
    <t>Электрофорез</t>
  </si>
  <si>
    <t>Ингаляция</t>
  </si>
  <si>
    <t>УФО</t>
  </si>
  <si>
    <t>КУФ</t>
  </si>
  <si>
    <t>Озокерит</t>
  </si>
  <si>
    <t xml:space="preserve">Лечебная физкультура </t>
  </si>
  <si>
    <t>Антителами к тироглобулину</t>
  </si>
  <si>
    <t>Метод ИФА на гепатит В</t>
  </si>
  <si>
    <t>Метод ИФА на гепатит С</t>
  </si>
  <si>
    <t>Метод ИФА на герпес</t>
  </si>
  <si>
    <t>Метод ИФА на хламидии</t>
  </si>
  <si>
    <t>Метод ИФА на цитомегаловирус</t>
  </si>
  <si>
    <t>Метод ИФА на краснуху</t>
  </si>
  <si>
    <t>Метод ИФА на сифилис</t>
  </si>
  <si>
    <t>Метод ИФА на токсоплазмоз</t>
  </si>
  <si>
    <t>Метод ИФА для диагностики лямблиоза</t>
  </si>
  <si>
    <t xml:space="preserve">Метод ИФА для диагностики заболевания простаты </t>
  </si>
  <si>
    <t xml:space="preserve">Метод ИФА исследования клещевого энцефалита </t>
  </si>
  <si>
    <t>Компьютерная томография без внутривенного усиления</t>
  </si>
  <si>
    <t>Компьютерная томография с внутривенным усилением</t>
  </si>
  <si>
    <t>Компьютерная томография головного  мозга с внутривенным усилением</t>
  </si>
  <si>
    <t>Компьютерная томография грудной полости с внутривенным усилением</t>
  </si>
  <si>
    <t>Компьютерная томография брюшной полости с внутривенным усилением</t>
  </si>
  <si>
    <t xml:space="preserve">Выдача пленки с результатом томографического исследования </t>
  </si>
  <si>
    <t>Мини-аборт с общим обезболиванием</t>
  </si>
  <si>
    <t>Мини-аборт с общим обезболиванием с «Диприваном»</t>
  </si>
  <si>
    <t>Аборт с общим обезболиванием</t>
  </si>
  <si>
    <t>Аборт с общим обезболиванием с  «Диприваном»</t>
  </si>
  <si>
    <t>Биопсия</t>
  </si>
  <si>
    <t>Введение внутриматочной спирали (без спирали)</t>
  </si>
  <si>
    <t>Удаление спирали</t>
  </si>
  <si>
    <t xml:space="preserve">Кольпоскопия с биопсией шейки матки с соскобом из цервикального канала </t>
  </si>
  <si>
    <t>Забор мазка на цитологическое исследование</t>
  </si>
  <si>
    <t>операция</t>
  </si>
  <si>
    <t>1к/день</t>
  </si>
  <si>
    <t>Отделение челюстно-лицевой хирургии</t>
  </si>
  <si>
    <t>Отделение новорожденных (роддом)</t>
  </si>
  <si>
    <t xml:space="preserve">Анестезиологическое пособие при обезболивании операций  с применением «Маркаина» </t>
  </si>
  <si>
    <t xml:space="preserve">Анестезиологическое пособие при обезболивании родов с применением «Маркаина»  </t>
  </si>
  <si>
    <t xml:space="preserve">Анестезиологическое пособие при обезболивании родов с применением «Лидокаина»  </t>
  </si>
  <si>
    <t xml:space="preserve">Анестезиологическое пособие при обезболивании родов с применением «Ропивикаина»  </t>
  </si>
  <si>
    <t xml:space="preserve">Лечение больных методом гипербарической оксигинации с предварительной консультацией врача  </t>
  </si>
  <si>
    <t>1сеанс</t>
  </si>
  <si>
    <t>Лапаротомия с  анестезиологическим пособием на основе "Тиопентала"</t>
  </si>
  <si>
    <t>Лапаротомия с  анестезиологическим пособием на основе "Дипривана"</t>
  </si>
  <si>
    <t>Грыжесечение с внутривенным наркозом</t>
  </si>
  <si>
    <t>Грыжесечение с применением полипропиленовой сетки  (внутривенный наркоз)</t>
  </si>
  <si>
    <t>Грыжесечение (вентральные грыжи) с анестезиологическим  пособием на основе «Тиопентала»</t>
  </si>
  <si>
    <t>Грыжесечение (вентральные грыжи) с анестезиологическим  пособием на основе «Дипривана»</t>
  </si>
  <si>
    <t>Грыжесечение (вентральные грыжи) с прим. полипропилен. сетки с анестезиологическим пособием на основе "Тиопентала"</t>
  </si>
  <si>
    <t>Грыжесечение (вентральные грыжи) с прим. полипропилен. сетки с анестезиологическим пособием на основе "Дипривана"</t>
  </si>
  <si>
    <t>Холецистэктомия простая с анестезиологическим пособием на основе "Тиопентала"</t>
  </si>
  <si>
    <t>Холецистэктомия простая с анестезиологическим пособием на основе "Дипривана"</t>
  </si>
  <si>
    <t>Холецистэктомия с дренированием желчных путей с эндотрахиальным наркозом на основе "Тиопентала"</t>
  </si>
  <si>
    <t>Холецистэктомия с дренированием желчных путей с эндотрахиальным наркозом на основе "Дипривана"</t>
  </si>
  <si>
    <t>Резекция желудка при язве с анстезиологическим пособием на основе "Тиопентала"</t>
  </si>
  <si>
    <t>Резекция желудка при язве с анстезиологическим пособием на основе "Дипривана"</t>
  </si>
  <si>
    <t>Резекция желудка при раке, гастроэктомии с анестезиологическим пособием на основе "Тиопентала"</t>
  </si>
  <si>
    <t>Резекция желудка при раке, гастроэктомии с анестезиологическим пособием на основе "Дипривана"</t>
  </si>
  <si>
    <t>Струмэктомия (щитовидная железа) с анестезиологическим пособием на основе "Тиопентала"</t>
  </si>
  <si>
    <t>Струмэктомия (щитовидная железа) с анестезиологическим пособием на основе "Дипривана"</t>
  </si>
  <si>
    <t>Геморроидэктомия с масочным наркозом</t>
  </si>
  <si>
    <t xml:space="preserve">Флебэктомия с анестезиологическим пособием на основе "Тиопентала" </t>
  </si>
  <si>
    <t xml:space="preserve">Флебэктомия с анестезиологическим пособием на основе "Дипривана" </t>
  </si>
  <si>
    <t xml:space="preserve">Апендэктомия с анестезиологическим пособием на основе "Тиопентала" </t>
  </si>
  <si>
    <t xml:space="preserve">Апендэктомия с анестезиологическим пособием на основе "Дипривана" </t>
  </si>
  <si>
    <t>При переломе плечевой кости с анестезиологическим пособием на основе "Тиопентала"</t>
  </si>
  <si>
    <t>При переломе плечевой кости с анестезиологическим пособием на основе "Дипривана"</t>
  </si>
  <si>
    <t>При переломе костей предплечья с анестезиологическим пособием на основе "Тиопентала"</t>
  </si>
  <si>
    <t>При переломе костей предплечья с анестезиологическим пособием на основе "Дипривана"</t>
  </si>
  <si>
    <t>При переломе костей кисти с анестезиологическим пособием на основе "Тиопентала"</t>
  </si>
  <si>
    <t>При переломе костей кисти с анестезиологическим пособием на основе "Дипривана"</t>
  </si>
  <si>
    <t>При переломе бедренной кости с анестезиологическим пособием на основе "Тиопентала"</t>
  </si>
  <si>
    <t>При переломе  бедренной кости с анестезиологическим пособием на основе "Дипривана"</t>
  </si>
  <si>
    <t>При переломе костей голени с анестезиологическим пособием на основе "Тиопентала"</t>
  </si>
  <si>
    <t>При переломе костей голени с анестезиологическим пособием на основе "Дипривана"</t>
  </si>
  <si>
    <t>При переломе костей стопы с анестезиологическим  пособием на основе "Тиопентала"</t>
  </si>
  <si>
    <t>При переломе костей стопы с анестезиологическим  пособием на основе "Дипривана"</t>
  </si>
  <si>
    <t>При переломе позвонков с анестезиологическим  пособием на основе "Тиопентала"</t>
  </si>
  <si>
    <t>При переломе позвонков с анестезиологическим  пособием на основе "Дипривана"</t>
  </si>
  <si>
    <t>При переломе костей таза с анестезиологическим пособием на основе "Тиопентала"</t>
  </si>
  <si>
    <t>При переломе костей таза с анестезиологическим пособием на основе "Дипривана"</t>
  </si>
  <si>
    <t>Экстракапсулярная экстракция катаракты с имплантацией ИОЛ (импортн.хрусталик)</t>
  </si>
  <si>
    <t>Экстракапсулярная экстракция катаракты с имплантацией ИОЛ        ( отеч. хрусталик)</t>
  </si>
  <si>
    <t xml:space="preserve">Экстракапсулярная экстракция катаракты </t>
  </si>
  <si>
    <t>Дерматопластика с анестезиологическим  пособием на основе "Тиопентала"</t>
  </si>
  <si>
    <t>Дерматопластика с анестезиологическим  пособием на основе "Дипривана"</t>
  </si>
  <si>
    <t>Миотомия с анестезиологическим пособием на основе "Тиопентал"</t>
  </si>
  <si>
    <t>Миотомия с анестезиологическим пособием на основе "Дипривана"</t>
  </si>
  <si>
    <t>Остеосинтез с анестезиологическим пособием на основе "Тиопентала"</t>
  </si>
  <si>
    <t>Остеосинтез с анестезиологическим пособием на основе "Дипривана"</t>
  </si>
  <si>
    <t>Низведение яичка с анестезиологическим пособием на основе "Тиопентала"</t>
  </si>
  <si>
    <t>Низведение яичка с анестезиологическим пособием на основе "Дипривана"</t>
  </si>
  <si>
    <t>Иссечение срединной кисты шеи с анестезиологическим пособием на основе "Тиопентала"</t>
  </si>
  <si>
    <t>Иссечение срединной кисты шеи с анестезиологическим пособием на основе "Дипривана"</t>
  </si>
  <si>
    <t>Удаление экзастоза с анестезиологическим пособием на основе "Тиопентала"</t>
  </si>
  <si>
    <t>Удаление экзастоза с анестезиологическим пособием на основе "Дипривана"</t>
  </si>
  <si>
    <t>Иссечение гигромы с анестезиологическим пособием на основе "Тиопентала"</t>
  </si>
  <si>
    <t>Иссечение гигромы с анестезиологическим пособием на основе "Дипривана"</t>
  </si>
  <si>
    <t>Удаление внеполостных опухолей с анестезиологическим пособием на основе "Тиопентала"</t>
  </si>
  <si>
    <t>Удаление внеполостных опухолей с анестезиологическим пособием на основе "Дипривана"</t>
  </si>
  <si>
    <t>Грыжесечение с анестезиологическим пособием на основе "Тиопентала"</t>
  </si>
  <si>
    <t>Грыжесечение с анестезиологическим пособием на основе "Дипривана"</t>
  </si>
  <si>
    <t>Грыжесечение (вентральные грыжи с прим.полипропил. сетки) с анестезиологическим пособием на основе "Тиопентала"</t>
  </si>
  <si>
    <t>Грыжесечение (вентральные грыжи с прим.полипропил. сетки) с анестезиологическим пособием на основе "Дипривана"</t>
  </si>
  <si>
    <t>Грыжесечение (вентральные грыжи) с анестезиологическим пособием на основе "Тиопентала"</t>
  </si>
  <si>
    <t>Грыжесечение (вентральные грыжи) с анестезиологическим пособием на основе "Дипривана"</t>
  </si>
  <si>
    <t>Иссечение кольцевидной связки с анестезиологическим пособием на основе "Тиопентала"</t>
  </si>
  <si>
    <t>Иссечение кольцевидной связки санестезиологическим пособием на основе "Дипривана"</t>
  </si>
  <si>
    <t>Операция Бартлетта с анестезиологическим пособием на основе "Тиопентала"</t>
  </si>
  <si>
    <t>Операция Бартлетта с анестезиологическим пособием на основе "Дипривана"</t>
  </si>
  <si>
    <t>Меатотомия с анестезиологическим пособием на основе "Тиопентала"</t>
  </si>
  <si>
    <t>Меатотомия с анестезиологическим пособием на основе "Дипривана"</t>
  </si>
  <si>
    <t>Операция Иванесевича-Паломо с анестезиологическим пособием на основе "Тиопентала"</t>
  </si>
  <si>
    <t>Операция Иванесевича-Паломо с анестезиологическим пособием на основе "Дипривана"</t>
  </si>
  <si>
    <t>Иссечение кисты семенного канатика с анестезиологическим пособием на основе "Тиопентала"</t>
  </si>
  <si>
    <t>Иссечение кисты семенного канатика с анестезиологическим пособием на основе "Дипривана"</t>
  </si>
  <si>
    <t>Круговое иссечение листков крайней плоти с анестезиологическим пособием на основе "Тиопентала"</t>
  </si>
  <si>
    <t>Круговое иссечение листков крайней плоти с анестезиологическим пособием на основе "Дипривана"</t>
  </si>
  <si>
    <t>Аденомэктомия с анестезиологическим пособием на основе "Тиопентала"</t>
  </si>
  <si>
    <t>Аденомэктомия с анестезиологическим пособием на основе "Дипривана"</t>
  </si>
  <si>
    <t>Нефрэктомия с анестезиологическим пособием на основе "Тиопентала"</t>
  </si>
  <si>
    <t>Нефрэктомия с анестезиологическим пособием на основе "Дипривана"</t>
  </si>
  <si>
    <t>Нефропексия при нефоптозе с анестезиологическим пособием на основе "Тиопентала"</t>
  </si>
  <si>
    <t>Нефропексия при нефоптозе с анестезиологическим пособием на основе "Дипривана"</t>
  </si>
  <si>
    <t>Водянка яичка с анестезиологическим пособием на основе "Тиопентала"</t>
  </si>
  <si>
    <t>Водянка яичка с анестезиологическим пособием на основе "Дипривана"</t>
  </si>
  <si>
    <t>Орхэктомия с внутривенным наркозом</t>
  </si>
  <si>
    <t>Фимоз с внутривенным наркозом</t>
  </si>
  <si>
    <t>Резекция мочевого пузыря с анестезиологическим пособием на основе "Тиопентала"</t>
  </si>
  <si>
    <t>Резекция мочевого пузыря с анестезиологическим пособием на основе "Дипривана"</t>
  </si>
  <si>
    <t>Пиелолитотомия с анестезиологическим пособием на основе "Тиопентала"</t>
  </si>
  <si>
    <t>Пиелолитотомия с анестезиологическим пособием на основе "Дипривана"</t>
  </si>
  <si>
    <t>Пластика пиелоуретрального сегмента с анестезиологическим пособием на основе "Тиопентала"</t>
  </si>
  <si>
    <t>Пластика пиелоуретрального сегмента с анестезиологическим пособием на основе "Дипривана"</t>
  </si>
  <si>
    <t>Варикоцелле с анестезиологическим пособием на основе "Тиопентала"</t>
  </si>
  <si>
    <t>Варикоцелле с анестезиологическим пособием на основе "Дипривана"</t>
  </si>
  <si>
    <t>НЕЙРОХИРУРГИЧЕСКИЕ ОПЕРАЦИИ</t>
  </si>
  <si>
    <t>Пластика протакрилом с анестезиологическим пособием на основе "Тиопентала"</t>
  </si>
  <si>
    <t>Пластика протакрилом с анестезиологическим пособием на основе "Дипривана"</t>
  </si>
  <si>
    <t>Ляминэктомия с анестезиологическим пособием на основе "Тиопентала"</t>
  </si>
  <si>
    <t>Ляминэктомия с анестезиологическим пособием на основе "Дипривана"</t>
  </si>
  <si>
    <t>Трепанация черепа с анестезиологическим пособием на основе "Тиопентала"</t>
  </si>
  <si>
    <t>Трепанация черепа с анестезиологическим пособием на основе "Дипривана"</t>
  </si>
  <si>
    <t>ГИНЕКОЛОГИЧЕСКИЕ ОПЕРАЦИИ</t>
  </si>
  <si>
    <t>Экстирпация матки с анестезиологическим пособием на основе "Тиопентала"</t>
  </si>
  <si>
    <t>Экстирпация матки с анестезиологическим пособием на основе "Дипривана"</t>
  </si>
  <si>
    <t>Надвлагалищная ампутация матки с анестезиологическим пособием на основе "Тиопентала"</t>
  </si>
  <si>
    <t>Надвлагалищная ампутация матки с анестезиологическим пособием на основе "Дипривана"</t>
  </si>
  <si>
    <t>Удаление придатков с анестезиологическим пособием на основе "Тиопентала"</t>
  </si>
  <si>
    <t>Удаление придатков с анестезиологическим пособием на основе "Дипривана"</t>
  </si>
  <si>
    <t>Пластика стенок влагалища с анестезиологическим пособием на основе "Тиопентала"</t>
  </si>
  <si>
    <t>Пластика стенок влагалища с анестезиологическим пособием на основе "Дипривана"</t>
  </si>
  <si>
    <t>Влагалищная экстирпация матки с анестезиологическим пособием на основе "Тиопентала"</t>
  </si>
  <si>
    <t>Влагалищная экстирпация матки с анестезиологическим пособием на основе "Дипривана"</t>
  </si>
  <si>
    <t>Кесарево сечение с анестезиологическим пособием на основе "Тиопентала"</t>
  </si>
  <si>
    <t>Кесарево сечение с анестезиологическим пособием на основе "Дипривана"</t>
  </si>
  <si>
    <t xml:space="preserve">ЭНДОСКОПИЧЕСКИЕ ОПЕРАЦИИ </t>
  </si>
  <si>
    <t>Холецистэктомия  с анестезиологическим пособием на основе "Тиопентала"</t>
  </si>
  <si>
    <t>Холецестэктомия  с анестезиологическим пособием на основе "Дипривана"</t>
  </si>
  <si>
    <t>Паховая грыжа с анестезиологическим пособием на основе "Тиопентала"</t>
  </si>
  <si>
    <t>Паховая грыжа с анестезиологическим пособием на основе "Дипривана"</t>
  </si>
  <si>
    <t xml:space="preserve">Варикоцелле с анестезиологическим пособием на основе "Тиопентала" </t>
  </si>
  <si>
    <t xml:space="preserve">Варикоцелле с анестезиологическим пособием на основе "Дипривана" </t>
  </si>
  <si>
    <t>1к\день</t>
  </si>
  <si>
    <t>ВЫДАЧА СПРАВКИ</t>
  </si>
  <si>
    <t>Справка</t>
  </si>
  <si>
    <t>справка</t>
  </si>
  <si>
    <t>Выдача дубликата справки по освидетельствованию водителей транспортных средств и владельцев оружия</t>
  </si>
  <si>
    <t>дубликат справки</t>
  </si>
  <si>
    <t>1 час</t>
  </si>
  <si>
    <t>1 км</t>
  </si>
  <si>
    <t>ПРЕДОСТАВЛЕНИЕ МЕДИЦИНСКОГО АВТОТРАНСПОРТА ДЛЯ ПЕРЕВОЗКИ БОЛЬНЫХ</t>
  </si>
  <si>
    <t>УАЗ</t>
  </si>
  <si>
    <t>Москвич</t>
  </si>
  <si>
    <t>ВАЗ</t>
  </si>
  <si>
    <t>Волга</t>
  </si>
  <si>
    <t>Газель</t>
  </si>
  <si>
    <t>Время услуги, мин.</t>
  </si>
  <si>
    <t>Стоимость, руб.</t>
  </si>
  <si>
    <t>Коэффициент повышения</t>
  </si>
  <si>
    <t>Старое</t>
  </si>
  <si>
    <t>Новое</t>
  </si>
  <si>
    <t>Старая</t>
  </si>
  <si>
    <t>Новая</t>
  </si>
  <si>
    <t>КОНСУЛЬТАТИВНЫЙ ПРИЕМ СПЕЦИАЛИСТОВ</t>
  </si>
  <si>
    <t>Дигностические обследования и лечебные процедуры</t>
  </si>
  <si>
    <t>ПРОФОСМОТРЫ</t>
  </si>
  <si>
    <t>КОМИССИИ</t>
  </si>
  <si>
    <t xml:space="preserve">Заключение комиссии </t>
  </si>
  <si>
    <t>ЭКГ</t>
  </si>
  <si>
    <t>Заверение справки представителем админитрации больницы</t>
  </si>
  <si>
    <t>Анализ мочи</t>
  </si>
  <si>
    <t>Анализ кала на я/г</t>
  </si>
  <si>
    <t xml:space="preserve">Заключение комисси </t>
  </si>
  <si>
    <t xml:space="preserve">терапевт </t>
  </si>
  <si>
    <t>хирург</t>
  </si>
  <si>
    <t>офтальмолог</t>
  </si>
  <si>
    <t>отоларинголог</t>
  </si>
  <si>
    <t>невролог</t>
  </si>
  <si>
    <t>УСЛУГИ ПРОЦЕДУРНОГО КАБИНЕТА</t>
  </si>
  <si>
    <t>ФУНКЦИОНАЛЬНАЯ  ДИАГНОСТИКА</t>
  </si>
  <si>
    <t>Электрокардиография (ЭКГ для профосм.)</t>
  </si>
  <si>
    <t>Реовозография</t>
  </si>
  <si>
    <t>Мониторирование (длительность до 6 час)</t>
  </si>
  <si>
    <t>УЗИ -  ДИАГНОСТИКА</t>
  </si>
  <si>
    <t>Мочевого пузыря с объемом остаточной  мочи</t>
  </si>
  <si>
    <t>ДОПЛЕРОГРАФИЯ</t>
  </si>
  <si>
    <t>ЭНДОСКОПИЧЕСКАЯ ДИАГНОСТИКА</t>
  </si>
  <si>
    <t xml:space="preserve"> ПЛАЗМАФЕРЕЗ</t>
  </si>
  <si>
    <t>РЕНТГЕНОЛОГИЧЕСКАЯ ДИАГНОСТИКА</t>
  </si>
  <si>
    <t xml:space="preserve">Рентгенография органов грудной клетки, грудной полости </t>
  </si>
  <si>
    <t xml:space="preserve">Р-фия шейного отдела позвоночника, коленного сустава. лопатки </t>
  </si>
  <si>
    <t xml:space="preserve">Р-фия локтевого, лучезапястного, голеностопного суставов </t>
  </si>
  <si>
    <t xml:space="preserve">Рентгенография придаточных пазух носа, плечевого сустава </t>
  </si>
  <si>
    <t>1                   проекция</t>
  </si>
  <si>
    <t>ФРГ шейного отдела , грудного отдела позвоночника</t>
  </si>
  <si>
    <t>ЛАБОРАТОРНАЯ ДИАГНОСТИКА</t>
  </si>
  <si>
    <t xml:space="preserve">Анализ мочи на сахар </t>
  </si>
  <si>
    <t xml:space="preserve"> Анализ кала на капрограмму</t>
  </si>
  <si>
    <t>Анализ мочи 17 кетестероидов</t>
  </si>
  <si>
    <t>белковые фракции</t>
  </si>
  <si>
    <t xml:space="preserve">БАКТЕРИОЛОГИЧЕСКАЯ ДИАГНОСТИКА </t>
  </si>
  <si>
    <t>Кал на стафилококк</t>
  </si>
  <si>
    <t>ФИЗИОТЕРАПИЯ</t>
  </si>
  <si>
    <t>ИММУНОЛОГИЧЕСКИЕ  ИССЛЕДОВАНИЯ</t>
  </si>
  <si>
    <t>Метод ИФА на гормоны щитов.железы</t>
  </si>
  <si>
    <t>ТТГ</t>
  </si>
  <si>
    <t>КОМПЬЕТЕРНАЯ ТОМОГРАФИЯ</t>
  </si>
  <si>
    <t>ГИНЕКОЛОГИЧЕСКИЕ  МАНИПУЛЯЦИИ</t>
  </si>
  <si>
    <t xml:space="preserve">Введение внутриматочной спирали (без спирали) </t>
  </si>
  <si>
    <t>Диатермоэксцизия</t>
  </si>
  <si>
    <t xml:space="preserve">ОКАЗАНИЕ ПЛАНОВОЙ МЕД.ПОМОЩИ В СТАЦИОНАРЕ </t>
  </si>
  <si>
    <t>1 к/дн</t>
  </si>
  <si>
    <t>БАРОКАМЕРА</t>
  </si>
  <si>
    <t xml:space="preserve">ХИРУРГИЧЕСКИЕ ОПЕРАЦИИ </t>
  </si>
  <si>
    <t>Грыжесечение (вентральные грыжи) (с анестезиологическим  пособием на основе «Тиопентала»)</t>
  </si>
  <si>
    <t>Грыжесечение (вентральные грыжи) (с анестезиологическим  пособием на основе «Дипривана»)</t>
  </si>
  <si>
    <t>Холицистэктомия простая с анестезиологическим пособием на основе "Тиопентала"</t>
  </si>
  <si>
    <t>Холицистэктомия простая с анестезиологическим пособием на основе "Дипривана"</t>
  </si>
  <si>
    <t>Холицистэктомия с дренированием желчных путей с эндотрахиальным наркозом на основе "Тиопентала"</t>
  </si>
  <si>
    <t>Холицистэктомия с дренированием желчных путей с эндотрахиальным наркозом на основе "Дипривана"</t>
  </si>
  <si>
    <t>ОПЕРАЦИИ  ТРАВМАТОЛОГИИ</t>
  </si>
  <si>
    <t xml:space="preserve"> ХИРУРГИЧЕСКИЕ ОПЕРАЦИИ ДЕТЯМ </t>
  </si>
  <si>
    <t>Дематопластика с анестезиологическим  пособием на основе "Тиопентала"</t>
  </si>
  <si>
    <t>Дематопластика с анестезиологическим  пособием на основе "Дипривана"</t>
  </si>
  <si>
    <t>УРОЛОГИЧЕСКИЕ ОПЕРАЦИИ</t>
  </si>
  <si>
    <t>Нефропексия при нефоптозе с анесте-зиологическим пособием на основе "Тиопентала"</t>
  </si>
  <si>
    <t>Экстирпация матки с анестезиологическим пособием на основе "Диприванв"</t>
  </si>
  <si>
    <t>Холицистэктомия  с анестезиологическим пособием на основе "Тиопентала"</t>
  </si>
  <si>
    <t>Холицистэктомия  с анестезиологическим пособием на основе "Дипривана"</t>
  </si>
  <si>
    <t>Забор мазка на флору</t>
  </si>
  <si>
    <t>Цитологическое исследование</t>
  </si>
  <si>
    <t>Оформление справки</t>
  </si>
  <si>
    <t>Цветовое дуплексное сканирование артерий и вен нижних конечн.</t>
  </si>
  <si>
    <t>Почек, печени, желчного пузыря, молочной железы(1), селезенки, лимфатических узлов, мягких тканей (по каждому исследованию отдельно)</t>
  </si>
  <si>
    <t>Переферических сосудов, предстательной железы,поджелудочной железы,средостения,плевральной плоскости (по каждому исследованию отдельно)</t>
  </si>
  <si>
    <t>билирубин общий</t>
  </si>
  <si>
    <t>билирубин прямой</t>
  </si>
  <si>
    <t>билирубин не прямой</t>
  </si>
  <si>
    <t>аминотрансфераза АСТ</t>
  </si>
  <si>
    <t>аминотрансфераза АЛТ</t>
  </si>
  <si>
    <t>сахарная кривая</t>
  </si>
  <si>
    <t>АЧТВ</t>
  </si>
  <si>
    <t>Альбумин</t>
  </si>
  <si>
    <t>Сиаловые кислоты</t>
  </si>
  <si>
    <r>
      <t>ɑ</t>
    </r>
    <r>
      <rPr>
        <sz val="10"/>
        <rFont val="Times New Roman"/>
        <family val="1"/>
      </rPr>
      <t>-амилаза</t>
    </r>
  </si>
  <si>
    <t>формоловая проба</t>
  </si>
  <si>
    <t>Мазок из зева и носа на флору</t>
  </si>
  <si>
    <t>Грудное молоко на стафилококк</t>
  </si>
  <si>
    <t>Кал на дизгруппу, сальмонеллез</t>
  </si>
  <si>
    <t>Мазок из зева и носа на дифтерию</t>
  </si>
  <si>
    <t>Кал на дисбактериоз</t>
  </si>
  <si>
    <t>Кровь на флору</t>
  </si>
  <si>
    <t>Кровь на гемокультуру</t>
  </si>
  <si>
    <t>Мокрота</t>
  </si>
  <si>
    <t>Моча</t>
  </si>
  <si>
    <t>Отделяемое глаз</t>
  </si>
  <si>
    <t>СМЖ</t>
  </si>
  <si>
    <t>Мазок на менингит</t>
  </si>
  <si>
    <t>Мазок из пупочной ранки</t>
  </si>
  <si>
    <t>Воздух</t>
  </si>
  <si>
    <t>Стерильность перевязки</t>
  </si>
  <si>
    <t>Стерильность инструмента</t>
  </si>
  <si>
    <t>Стерильность шовного материала</t>
  </si>
  <si>
    <t>Смывы на БГКП</t>
  </si>
  <si>
    <t>Смывы на стафилококк</t>
  </si>
  <si>
    <t>Реакция Райта</t>
  </si>
  <si>
    <t>Туляремия</t>
  </si>
  <si>
    <t>Иерсинии</t>
  </si>
  <si>
    <t>Псевдотуберкулез</t>
  </si>
  <si>
    <t>Сыпной тиф</t>
  </si>
  <si>
    <t>Реакция Видаля</t>
  </si>
  <si>
    <t>РПГА на шигеллы</t>
  </si>
  <si>
    <t>РПГА на сальмонеллы</t>
  </si>
  <si>
    <t>1 сеанс</t>
  </si>
  <si>
    <t>Т3</t>
  </si>
  <si>
    <t xml:space="preserve"> Т4</t>
  </si>
  <si>
    <t>Выборка из архива томографических данных больного, копирование, выдача на руки</t>
  </si>
  <si>
    <t>Операция Бартлетта с анестезиологическим пособием на основе "Теопентала"</t>
  </si>
  <si>
    <t>1 койко-день</t>
  </si>
  <si>
    <t>Выдача дубликата справки комиссии по освидетельствованию водителей транспортных средств и владельцев оружия</t>
  </si>
  <si>
    <t>Соболь</t>
  </si>
  <si>
    <t>УСЛУГИ МЕДИЦИНСКОГО ПСИХОЛОГА</t>
  </si>
  <si>
    <t>Прием медицинского психолога для оформления на ВТЭК</t>
  </si>
  <si>
    <t>Курс медицинского психолога</t>
  </si>
  <si>
    <t>1 курс на       1 чел</t>
  </si>
  <si>
    <t>2,5 час</t>
  </si>
  <si>
    <t>19,5 час</t>
  </si>
  <si>
    <t>ОФТАЛЬМОЛОГИЧЕСКИЕ ОПЕРАЦИИ</t>
  </si>
  <si>
    <t>ПРЕДОСТАВЛЕНИЕ СЕРВИСНЫХ УСЛУГ В ПАЛАТАХ ПОВЫШЕННОЙ КОМФОРТНОСТИ</t>
  </si>
  <si>
    <t>УСЛУГИ СПЕЦИАЛИЗИРОВАННОГО ТРАНСПОРТА ССМП</t>
  </si>
  <si>
    <t>Анализ крови</t>
  </si>
  <si>
    <t xml:space="preserve">Анализ крови </t>
  </si>
  <si>
    <t xml:space="preserve">анализ крови </t>
  </si>
  <si>
    <t>Методом ИФА онкомаркеры для женщин</t>
  </si>
  <si>
    <t>Методом ИФА онкомаркеры для мужчин</t>
  </si>
  <si>
    <t>Приложение</t>
  </si>
  <si>
    <t>к решению Великолукской городской Думы</t>
  </si>
  <si>
    <t>Время услуги</t>
  </si>
  <si>
    <t>Цена, руб.</t>
  </si>
  <si>
    <t>Цена с НДС, руб.</t>
  </si>
  <si>
    <t>ПРЕЙСКУРАНТ ЦЕН                                                                                                                                  на платные медицинские и иные услуги, оказываемые в МУЗ "Центральная городская больница"</t>
  </si>
  <si>
    <t xml:space="preserve">Заключение председателя комиссии </t>
  </si>
  <si>
    <t>Женских половых органов при гинекологических заболеваниях</t>
  </si>
  <si>
    <t>Женских половых органов при беременности (до 12 недель)</t>
  </si>
  <si>
    <t>Женских половых органов при беременности (свыше 12 недель)</t>
  </si>
  <si>
    <t>1   проекция</t>
  </si>
  <si>
    <t>Метод ИФА на гормоны щитовидной железы ТТГ</t>
  </si>
  <si>
    <t>Метод ИФА на гормоны щитовидной железы Т3</t>
  </si>
  <si>
    <t xml:space="preserve"> Метод ИФА на гормоны щитовидной железы Т4</t>
  </si>
  <si>
    <t>Акушерское физиологическое отделение</t>
  </si>
  <si>
    <t>Акушерское обсервационное отделение</t>
  </si>
  <si>
    <t>Акушерское отделение патологии беременности</t>
  </si>
  <si>
    <t>Общехирургическое отделение</t>
  </si>
  <si>
    <t>равматолого-ортопедическое отделение</t>
  </si>
  <si>
    <t>Детское хирургическое отделение</t>
  </si>
  <si>
    <t>Урологическое отделение</t>
  </si>
  <si>
    <t>Нейрохирургическое отделение</t>
  </si>
  <si>
    <t>Пульмонологическое отделение</t>
  </si>
  <si>
    <t>Общетерапевтическое отделение</t>
  </si>
  <si>
    <t>Гастроэнтерологическое отделение</t>
  </si>
  <si>
    <t>Кардиологическое отделение</t>
  </si>
  <si>
    <t>Неврологическое отделение</t>
  </si>
  <si>
    <t>Офтальмологическое отделение</t>
  </si>
  <si>
    <t>Инфекционное отделение</t>
  </si>
  <si>
    <t>Гинекологическое отделение</t>
  </si>
  <si>
    <t>Реанимация хирургическая, акушерская</t>
  </si>
  <si>
    <t>Реанимация кардиологическая</t>
  </si>
  <si>
    <t xml:space="preserve">Отделение новорожденных </t>
  </si>
  <si>
    <t>Экстракапсулярная экстракция катаракты с имплантацией ИОЛ (импортный хрусталик)</t>
  </si>
  <si>
    <t>Экстракапсулярная экстракция катаракты с имплантацией ИОЛ ( отечественный хрусталик)</t>
  </si>
  <si>
    <t>Грыжесечение (вентральные грыжи с применением полипропиленовой сетки) с анестезиологическим пособием на основе "Тиопентала"</t>
  </si>
  <si>
    <t>Грыжесечение (вентральные грыжи с применением полипропиленовой сетки) с анестезиологическим пособием на основе "Дипривана"</t>
  </si>
  <si>
    <t>Предоставление сервисных услуг в палатах повышенной комфортности</t>
  </si>
  <si>
    <t>ГАЗЕЛЬ</t>
  </si>
  <si>
    <t>СОБОЛЬ</t>
  </si>
  <si>
    <t>МОСКВИЧ</t>
  </si>
  <si>
    <t>ВОЛГА</t>
  </si>
  <si>
    <t>Кал на энтеропатогенную кишечную палочку</t>
  </si>
  <si>
    <t>травматолого-ортопедическое отделение</t>
  </si>
  <si>
    <t xml:space="preserve">       ПРИМЕЧАНИЕ:</t>
  </si>
  <si>
    <t xml:space="preserve">Метод ИФА для  исследования клещевого энцефалита </t>
  </si>
  <si>
    <t>Рентгенография придаточных пазух носа, плечевого сустава</t>
  </si>
  <si>
    <t xml:space="preserve"> поправочный коэффициент условий выполнения услуги равный 3,0.</t>
  </si>
  <si>
    <t xml:space="preserve"> повышенной комфортности и сервисности к утвержденной стоимости услуги применяется </t>
  </si>
  <si>
    <t xml:space="preserve">поправочный коэффициент за предоставление услуги в условиях повышенной комфортности </t>
  </si>
  <si>
    <t>и сервисности равный 1,5</t>
  </si>
  <si>
    <t>Сравнительный анализ цен по платным медицинским и иным услугам, предоставляемым в МУЗ "ЦГБ"</t>
  </si>
  <si>
    <t>9.</t>
  </si>
  <si>
    <t>10.</t>
  </si>
  <si>
    <t>Анализ кала на копрограмму</t>
  </si>
  <si>
    <t>Общий белок</t>
  </si>
  <si>
    <t>Тимоловая проба</t>
  </si>
  <si>
    <t>Амилаза</t>
  </si>
  <si>
    <t>Билирубин общий</t>
  </si>
  <si>
    <t>Билирубин прямой</t>
  </si>
  <si>
    <t>Билирубин не прямой</t>
  </si>
  <si>
    <t>Аминотрансфераза АСТ</t>
  </si>
  <si>
    <t>Аминотрансфераза АЛТ</t>
  </si>
  <si>
    <t>Холестерин</t>
  </si>
  <si>
    <t>Липопротеиды высокой плотности</t>
  </si>
  <si>
    <t>Липопротеиды низкой плотности</t>
  </si>
  <si>
    <t>Мочевина</t>
  </si>
  <si>
    <t>Креатинин</t>
  </si>
  <si>
    <t>Глюкоза</t>
  </si>
  <si>
    <t>Сахарная кривая</t>
  </si>
  <si>
    <t>Протромбин венозный</t>
  </si>
  <si>
    <t>Протромбин  капиллярный</t>
  </si>
  <si>
    <t>Железо</t>
  </si>
  <si>
    <t>Мочевая кислота</t>
  </si>
  <si>
    <t>Гликозилированный гемоглобин</t>
  </si>
  <si>
    <t>Кальций</t>
  </si>
  <si>
    <t>Натрий</t>
  </si>
  <si>
    <t>Калий</t>
  </si>
  <si>
    <t>Фосфор</t>
  </si>
  <si>
    <t>Хлориды</t>
  </si>
  <si>
    <t>Магний</t>
  </si>
  <si>
    <t>Триглицериды</t>
  </si>
  <si>
    <t>Проба Реберга</t>
  </si>
  <si>
    <t>Ревматоидный фактор</t>
  </si>
  <si>
    <t>Антистрептолизин</t>
  </si>
  <si>
    <t>Щелочная фосфотаза</t>
  </si>
  <si>
    <t>Коагулограмма</t>
  </si>
  <si>
    <t>Фибриноген</t>
  </si>
  <si>
    <r>
      <t>ɑ</t>
    </r>
    <r>
      <rPr>
        <sz val="10"/>
        <rFont val="Arial"/>
        <family val="2"/>
      </rPr>
      <t>-амилаза</t>
    </r>
  </si>
  <si>
    <t>Формоловая проба</t>
  </si>
  <si>
    <r>
      <t xml:space="preserve">      </t>
    </r>
    <r>
      <rPr>
        <b/>
        <sz val="11"/>
        <rFont val="Arial Cyr"/>
        <family val="0"/>
      </rPr>
      <t xml:space="preserve"> 1.</t>
    </r>
    <r>
      <rPr>
        <sz val="11"/>
        <rFont val="Arial Cyr"/>
        <family val="2"/>
      </rPr>
      <t xml:space="preserve"> При выполнении услуги на дому к утвержденной стоимости услуги применяется</t>
    </r>
  </si>
  <si>
    <r>
      <t xml:space="preserve">       </t>
    </r>
    <r>
      <rPr>
        <b/>
        <sz val="11"/>
        <rFont val="Arial Cyr"/>
        <family val="0"/>
      </rPr>
      <t xml:space="preserve"> 2.</t>
    </r>
    <r>
      <rPr>
        <sz val="11"/>
        <rFont val="Arial Cyr"/>
        <family val="2"/>
      </rPr>
      <t xml:space="preserve"> При выполнении услуги "плановая медицинская помощь в стационаре"  в условиях</t>
    </r>
  </si>
  <si>
    <t>1.</t>
  </si>
  <si>
    <t xml:space="preserve"> Консультативный прием специалистов</t>
  </si>
  <si>
    <t xml:space="preserve">2. </t>
  </si>
  <si>
    <t>Услуги медицинского психолога</t>
  </si>
  <si>
    <t>3.</t>
  </si>
  <si>
    <t xml:space="preserve"> Диагностические обследования и лечебные процедуры</t>
  </si>
  <si>
    <t>4.</t>
  </si>
  <si>
    <t xml:space="preserve"> Профосмотры</t>
  </si>
  <si>
    <t>5.</t>
  </si>
  <si>
    <t xml:space="preserve"> КОМИССИИ</t>
  </si>
  <si>
    <t>6.</t>
  </si>
  <si>
    <t xml:space="preserve"> УСЛУГИ ПРОЦЕДУРНОГО КАБИНЕТА</t>
  </si>
  <si>
    <t>7.</t>
  </si>
  <si>
    <t xml:space="preserve"> ФУНКЦИОНАЛЬНАЯ ДИАГНОСТИКА</t>
  </si>
  <si>
    <t xml:space="preserve">8. </t>
  </si>
  <si>
    <t>УЛЬТРАЗВУКОВАЯ ДИАГНОСТИКА</t>
  </si>
  <si>
    <t xml:space="preserve">9. </t>
  </si>
  <si>
    <t xml:space="preserve">ДОПЛЕРОГРАФИЯ </t>
  </si>
  <si>
    <t xml:space="preserve"> ЭНДОСКОПИЧЕСКАЯ ДИАГНОСТИКА</t>
  </si>
  <si>
    <t>11.</t>
  </si>
  <si>
    <t>12.</t>
  </si>
  <si>
    <t xml:space="preserve"> РЕНТГЕНОГРАФИЧЕСКАЯ ДИАГНОСТИКА</t>
  </si>
  <si>
    <t>13.</t>
  </si>
  <si>
    <t xml:space="preserve"> ЛАБОРАТОРНАЯ ДИАГНОСТИКА</t>
  </si>
  <si>
    <t xml:space="preserve">14. </t>
  </si>
  <si>
    <t>БАКТЕРИОЛОГИЧЕСКАЯ ДИАГНОСТИКА</t>
  </si>
  <si>
    <t xml:space="preserve">15. </t>
  </si>
  <si>
    <t>16.</t>
  </si>
  <si>
    <t xml:space="preserve"> ИММУНОЛОГИЧЕСКИЕ ИССЛЕДОВАНИЯ</t>
  </si>
  <si>
    <t>17.</t>
  </si>
  <si>
    <t xml:space="preserve"> КОМПЬЮТЕРНАЯ ТОМОГРАФИЯ</t>
  </si>
  <si>
    <t>18.</t>
  </si>
  <si>
    <t xml:space="preserve"> ГИНЕКОЛОГИЧЕСКИЕ МАНИПУЛЯЦИИ</t>
  </si>
  <si>
    <t xml:space="preserve">19. </t>
  </si>
  <si>
    <t xml:space="preserve">ОКАЗАНИЕ ПЛАНОВОЙ МЕДИЦИНСКОЙ ПОМОЩИ В СТАЦИОНАРЕ </t>
  </si>
  <si>
    <t>20.</t>
  </si>
  <si>
    <t xml:space="preserve"> БАРОКАМЕРА</t>
  </si>
  <si>
    <t>21.</t>
  </si>
  <si>
    <t xml:space="preserve"> ХИРУРГИЧЕСКИЕ ОПЕРАЦИИ</t>
  </si>
  <si>
    <t>22.</t>
  </si>
  <si>
    <t xml:space="preserve"> ОПЕРАЦИИ ТРАВМАТОЛОГИИ</t>
  </si>
  <si>
    <t>23.</t>
  </si>
  <si>
    <t xml:space="preserve"> ОФТАЛЬМОЛОГИЧЕСКИЕ ОПЕРАЦИИ</t>
  </si>
  <si>
    <t>24.</t>
  </si>
  <si>
    <t xml:space="preserve">  ХИРУРГИЧЕСКИЕ ОПЕРАЦИИ ДЕТЯМ </t>
  </si>
  <si>
    <t>25.</t>
  </si>
  <si>
    <t xml:space="preserve"> УРОЛОГИЧЕСКИЕ ОПЕРАЦИИ</t>
  </si>
  <si>
    <t>26.</t>
  </si>
  <si>
    <t xml:space="preserve"> НЕЙРОХИРУРГИЧЕСКИЕ ОПЕРАЦИИ</t>
  </si>
  <si>
    <t>27.</t>
  </si>
  <si>
    <t xml:space="preserve"> ГИНЕКОЛОГИЧЕСКИЕ ОПЕРАЦИИ</t>
  </si>
  <si>
    <t xml:space="preserve">28. </t>
  </si>
  <si>
    <t>29.</t>
  </si>
  <si>
    <t xml:space="preserve"> ПРЕДОСТАВЛЕНИЕ  СЕРВИСНЫХ  УСЛУГ  В  ПАЛАТАХ  ПОВЫШЕННОЙ  КОМФОРТНОСТИ </t>
  </si>
  <si>
    <t>30.</t>
  </si>
  <si>
    <t xml:space="preserve"> ВЫДАЧА СПРАВКИ</t>
  </si>
  <si>
    <t>31.</t>
  </si>
  <si>
    <t xml:space="preserve"> УСЛУГИ СПЕЦИАЛИЗИРОВАННОГО ТРАНСПОРТА ССМП</t>
  </si>
  <si>
    <t>32.</t>
  </si>
  <si>
    <t xml:space="preserve"> ПРЕДОСТАВЛЕНИЕ МЕДИЦИНСКОГО АВТОТРАНСПОРТА ДЛЯ ПЕРЕВОЗКИ БОЛЬНЫХ</t>
  </si>
  <si>
    <t>Приложение № 1</t>
  </si>
  <si>
    <t>Изменение % рентабельн.</t>
  </si>
  <si>
    <t>себ.</t>
  </si>
  <si>
    <t>приб</t>
  </si>
  <si>
    <t xml:space="preserve"> </t>
  </si>
  <si>
    <t xml:space="preserve">от 29.07.2010.   № 66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</si>
</sst>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sz val="10"/>
      <name val="Arial CYR"/>
      <family val="2"/>
    </font>
    <font>
      <sz val="9.5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Times New Roman"/>
      <family val="1"/>
    </font>
    <font>
      <b/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3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1" fontId="9" fillId="0" borderId="1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5" fillId="2" borderId="3" xfId="0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right" vertical="top" wrapText="1"/>
    </xf>
    <xf numFmtId="1" fontId="5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1" fontId="5" fillId="2" borderId="5" xfId="0" applyNumberFormat="1" applyFont="1" applyFill="1" applyBorder="1" applyAlignment="1">
      <alignment horizontal="right" vertical="top" wrapText="1"/>
    </xf>
    <xf numFmtId="2" fontId="5" fillId="2" borderId="1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right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1" fontId="5" fillId="2" borderId="7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1" fontId="5" fillId="0" borderId="5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1" fontId="5" fillId="0" borderId="4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1" fontId="5" fillId="0" borderId="1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center" wrapText="1"/>
    </xf>
    <xf numFmtId="1" fontId="5" fillId="2" borderId="5" xfId="0" applyNumberFormat="1" applyFont="1" applyFill="1" applyBorder="1" applyAlignment="1">
      <alignment horizontal="right" vertical="center" wrapText="1"/>
    </xf>
    <xf numFmtId="2" fontId="5" fillId="2" borderId="12" xfId="0" applyNumberFormat="1" applyFont="1" applyFill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right" vertical="top" wrapText="1"/>
    </xf>
    <xf numFmtId="1" fontId="5" fillId="2" borderId="3" xfId="0" applyNumberFormat="1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vertical="top"/>
    </xf>
    <xf numFmtId="1" fontId="5" fillId="0" borderId="2" xfId="0" applyNumberFormat="1" applyFont="1" applyFill="1" applyBorder="1" applyAlignment="1">
      <alignment horizontal="right" vertical="top" wrapText="1"/>
    </xf>
    <xf numFmtId="2" fontId="10" fillId="0" borderId="2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right" vertical="top" wrapText="1"/>
    </xf>
    <xf numFmtId="1" fontId="5" fillId="2" borderId="12" xfId="0" applyNumberFormat="1" applyFont="1" applyFill="1" applyBorder="1" applyAlignment="1">
      <alignment horizontal="right" vertical="top" wrapText="1"/>
    </xf>
    <xf numFmtId="1" fontId="5" fillId="2" borderId="14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 wrapText="1"/>
    </xf>
    <xf numFmtId="2" fontId="5" fillId="2" borderId="12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1" fontId="5" fillId="2" borderId="16" xfId="0" applyNumberFormat="1" applyFont="1" applyFill="1" applyBorder="1" applyAlignment="1">
      <alignment horizontal="right" vertical="top" wrapText="1"/>
    </xf>
    <xf numFmtId="2" fontId="5" fillId="2" borderId="16" xfId="0" applyNumberFormat="1" applyFont="1" applyFill="1" applyBorder="1" applyAlignment="1">
      <alignment horizontal="right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2" borderId="8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right" vertical="top"/>
    </xf>
    <xf numFmtId="0" fontId="0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vertical="top" wrapText="1"/>
    </xf>
    <xf numFmtId="0" fontId="16" fillId="2" borderId="12" xfId="0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vertical="top" wrapText="1"/>
    </xf>
    <xf numFmtId="0" fontId="16" fillId="2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vertical="top"/>
    </xf>
    <xf numFmtId="0" fontId="19" fillId="0" borderId="0" xfId="0" applyFont="1" applyAlignment="1">
      <alignment/>
    </xf>
    <xf numFmtId="1" fontId="16" fillId="2" borderId="1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vertical="top" wrapText="1"/>
    </xf>
    <xf numFmtId="1" fontId="16" fillId="2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right" vertical="top" wrapText="1"/>
    </xf>
    <xf numFmtId="1" fontId="1" fillId="2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1" fontId="1" fillId="0" borderId="14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/>
    </xf>
    <xf numFmtId="2" fontId="1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17" fillId="2" borderId="17" xfId="0" applyFont="1" applyFill="1" applyBorder="1" applyAlignment="1">
      <alignment vertical="top" wrapText="1"/>
    </xf>
    <xf numFmtId="0" fontId="17" fillId="2" borderId="15" xfId="0" applyFont="1" applyFill="1" applyBorder="1" applyAlignment="1">
      <alignment vertical="top" wrapText="1"/>
    </xf>
    <xf numFmtId="0" fontId="17" fillId="2" borderId="18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1" fontId="5" fillId="2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2" borderId="12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2" borderId="19" xfId="0" applyFont="1" applyFill="1" applyBorder="1" applyAlignment="1">
      <alignment vertical="top" wrapText="1"/>
    </xf>
    <xf numFmtId="0" fontId="18" fillId="2" borderId="20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17" fillId="0" borderId="17" xfId="0" applyFont="1" applyFill="1" applyBorder="1" applyAlignment="1">
      <alignment vertical="top"/>
    </xf>
    <xf numFmtId="0" fontId="18" fillId="2" borderId="12" xfId="0" applyFont="1" applyFill="1" applyBorder="1" applyAlignment="1">
      <alignment horizontal="right" vertical="top" wrapText="1"/>
    </xf>
    <xf numFmtId="0" fontId="17" fillId="0" borderId="12" xfId="0" applyFont="1" applyFill="1" applyBorder="1" applyAlignment="1">
      <alignment horizontal="right" vertical="top" wrapText="1"/>
    </xf>
    <xf numFmtId="0" fontId="17" fillId="2" borderId="12" xfId="0" applyFont="1" applyFill="1" applyBorder="1" applyAlignment="1">
      <alignment horizontal="right" vertical="top" wrapText="1"/>
    </xf>
    <xf numFmtId="0" fontId="17" fillId="0" borderId="12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top"/>
    </xf>
    <xf numFmtId="0" fontId="18" fillId="2" borderId="15" xfId="0" applyFont="1" applyFill="1" applyBorder="1" applyAlignment="1">
      <alignment horizontal="right" vertical="top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right" vertical="top" wrapText="1"/>
    </xf>
    <xf numFmtId="2" fontId="5" fillId="4" borderId="1" xfId="0" applyNumberFormat="1" applyFont="1" applyFill="1" applyBorder="1" applyAlignment="1">
      <alignment horizontal="right" vertical="top" wrapText="1"/>
    </xf>
    <xf numFmtId="2" fontId="5" fillId="4" borderId="2" xfId="0" applyNumberFormat="1" applyFont="1" applyFill="1" applyBorder="1" applyAlignment="1">
      <alignment horizontal="right" vertical="top" wrapText="1"/>
    </xf>
    <xf numFmtId="1" fontId="5" fillId="4" borderId="5" xfId="0" applyNumberFormat="1" applyFont="1" applyFill="1" applyBorder="1" applyAlignment="1">
      <alignment horizontal="right" vertical="top" wrapText="1"/>
    </xf>
    <xf numFmtId="2" fontId="5" fillId="4" borderId="12" xfId="0" applyNumberFormat="1" applyFont="1" applyFill="1" applyBorder="1" applyAlignment="1">
      <alignment horizontal="right" vertical="top" wrapText="1"/>
    </xf>
    <xf numFmtId="1" fontId="3" fillId="4" borderId="1" xfId="0" applyNumberFormat="1" applyFont="1" applyFill="1" applyBorder="1" applyAlignment="1">
      <alignment horizontal="righ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2" fontId="3" fillId="4" borderId="1" xfId="0" applyNumberFormat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vertical="top" wrapText="1"/>
    </xf>
    <xf numFmtId="1" fontId="9" fillId="5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vertical="top" wrapText="1"/>
    </xf>
    <xf numFmtId="2" fontId="5" fillId="5" borderId="1" xfId="0" applyNumberFormat="1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right" vertical="top" wrapText="1"/>
    </xf>
    <xf numFmtId="2" fontId="3" fillId="4" borderId="3" xfId="0" applyNumberFormat="1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right" vertical="top" wrapText="1"/>
    </xf>
    <xf numFmtId="2" fontId="5" fillId="4" borderId="3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1" fontId="5" fillId="4" borderId="2" xfId="0" applyNumberFormat="1" applyFont="1" applyFill="1" applyBorder="1" applyAlignment="1">
      <alignment horizontal="right" vertical="top" wrapText="1"/>
    </xf>
    <xf numFmtId="2" fontId="5" fillId="5" borderId="2" xfId="0" applyNumberFormat="1" applyFont="1" applyFill="1" applyBorder="1" applyAlignment="1">
      <alignment horizontal="right" vertical="top" wrapText="1"/>
    </xf>
    <xf numFmtId="1" fontId="5" fillId="4" borderId="3" xfId="0" applyNumberFormat="1" applyFont="1" applyFill="1" applyBorder="1" applyAlignment="1">
      <alignment horizontal="right" vertical="top" wrapText="1"/>
    </xf>
    <xf numFmtId="2" fontId="5" fillId="5" borderId="3" xfId="0" applyNumberFormat="1" applyFont="1" applyFill="1" applyBorder="1" applyAlignment="1">
      <alignment horizontal="right" vertical="top" wrapText="1"/>
    </xf>
    <xf numFmtId="1" fontId="5" fillId="5" borderId="3" xfId="0" applyNumberFormat="1" applyFont="1" applyFill="1" applyBorder="1" applyAlignment="1">
      <alignment horizontal="right" vertical="top" wrapText="1"/>
    </xf>
    <xf numFmtId="1" fontId="5" fillId="4" borderId="12" xfId="0" applyNumberFormat="1" applyFont="1" applyFill="1" applyBorder="1" applyAlignment="1">
      <alignment horizontal="right" vertical="top" wrapText="1"/>
    </xf>
    <xf numFmtId="2" fontId="8" fillId="4" borderId="12" xfId="0" applyNumberFormat="1" applyFont="1" applyFill="1" applyBorder="1" applyAlignment="1">
      <alignment horizontal="right" vertical="top" wrapText="1"/>
    </xf>
    <xf numFmtId="1" fontId="5" fillId="5" borderId="12" xfId="0" applyNumberFormat="1" applyFont="1" applyFill="1" applyBorder="1" applyAlignment="1">
      <alignment horizontal="right" vertical="top" wrapText="1"/>
    </xf>
    <xf numFmtId="2" fontId="5" fillId="5" borderId="12" xfId="0" applyNumberFormat="1" applyFont="1" applyFill="1" applyBorder="1" applyAlignment="1">
      <alignment horizontal="right" vertical="top" wrapText="1"/>
    </xf>
    <xf numFmtId="1" fontId="5" fillId="4" borderId="5" xfId="0" applyNumberFormat="1" applyFont="1" applyFill="1" applyBorder="1" applyAlignment="1">
      <alignment horizontal="center" vertical="top" wrapText="1"/>
    </xf>
    <xf numFmtId="2" fontId="5" fillId="4" borderId="12" xfId="0" applyNumberFormat="1" applyFont="1" applyFill="1" applyBorder="1" applyAlignment="1">
      <alignment horizontal="center" vertical="top" wrapText="1"/>
    </xf>
    <xf numFmtId="1" fontId="5" fillId="5" borderId="5" xfId="0" applyNumberFormat="1" applyFont="1" applyFill="1" applyBorder="1" applyAlignment="1">
      <alignment horizontal="center" vertical="top" wrapText="1"/>
    </xf>
    <xf numFmtId="2" fontId="5" fillId="5" borderId="12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1" fontId="5" fillId="5" borderId="5" xfId="0" applyNumberFormat="1" applyFont="1" applyFill="1" applyBorder="1" applyAlignment="1">
      <alignment horizontal="right" vertical="top" wrapText="1"/>
    </xf>
    <xf numFmtId="1" fontId="5" fillId="5" borderId="7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9" fontId="0" fillId="5" borderId="12" xfId="0" applyNumberFormat="1" applyFill="1" applyBorder="1" applyAlignment="1">
      <alignment/>
    </xf>
    <xf numFmtId="9" fontId="0" fillId="0" borderId="12" xfId="0" applyNumberFormat="1" applyBorder="1" applyAlignment="1">
      <alignment/>
    </xf>
    <xf numFmtId="9" fontId="0" fillId="2" borderId="12" xfId="0" applyNumberForma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9" fontId="0" fillId="4" borderId="12" xfId="0" applyNumberFormat="1" applyFill="1" applyBorder="1" applyAlignment="1">
      <alignment vertical="top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3" fillId="4" borderId="2" xfId="0" applyNumberFormat="1" applyFont="1" applyFill="1" applyBorder="1" applyAlignment="1">
      <alignment horizontal="right" vertical="top" wrapText="1"/>
    </xf>
    <xf numFmtId="164" fontId="0" fillId="5" borderId="12" xfId="0" applyNumberFormat="1" applyFill="1" applyBorder="1" applyAlignment="1">
      <alignment vertical="top"/>
    </xf>
    <xf numFmtId="164" fontId="0" fillId="5" borderId="12" xfId="0" applyNumberFormat="1" applyFill="1" applyBorder="1" applyAlignment="1">
      <alignment/>
    </xf>
    <xf numFmtId="9" fontId="0" fillId="5" borderId="12" xfId="0" applyNumberFormat="1" applyFill="1" applyBorder="1" applyAlignment="1">
      <alignment vertical="top"/>
    </xf>
    <xf numFmtId="9" fontId="0" fillId="0" borderId="12" xfId="0" applyNumberFormat="1" applyFill="1" applyBorder="1" applyAlignment="1">
      <alignment/>
    </xf>
    <xf numFmtId="0" fontId="17" fillId="0" borderId="17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2" borderId="21" xfId="0" applyFont="1" applyFill="1" applyBorder="1" applyAlignment="1">
      <alignment vertical="top"/>
    </xf>
    <xf numFmtId="0" fontId="3" fillId="2" borderId="12" xfId="0" applyFont="1" applyFill="1" applyBorder="1" applyAlignment="1">
      <alignment horizontal="center" vertical="top" wrapText="1"/>
    </xf>
    <xf numFmtId="0" fontId="0" fillId="2" borderId="22" xfId="0" applyFont="1" applyFill="1" applyBorder="1" applyAlignment="1">
      <alignment vertical="top"/>
    </xf>
    <xf numFmtId="0" fontId="5" fillId="2" borderId="13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vertical="top"/>
    </xf>
    <xf numFmtId="0" fontId="0" fillId="2" borderId="23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2" borderId="16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2" xfId="0" applyFont="1" applyFill="1" applyBorder="1" applyAlignment="1">
      <alignment horizontal="right" vertical="top"/>
    </xf>
    <xf numFmtId="0" fontId="18" fillId="2" borderId="18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top"/>
    </xf>
    <xf numFmtId="0" fontId="1" fillId="2" borderId="12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5"/>
  <sheetViews>
    <sheetView tabSelected="1" zoomScaleSheetLayoutView="100" workbookViewId="0" topLeftCell="A4">
      <selection activeCell="D3" sqref="D3"/>
    </sheetView>
  </sheetViews>
  <sheetFormatPr defaultColWidth="9.00390625" defaultRowHeight="12.75"/>
  <cols>
    <col min="1" max="1" width="4.625" style="1" customWidth="1"/>
    <col min="2" max="2" width="46.875" style="1" customWidth="1"/>
    <col min="3" max="3" width="10.125" style="1" customWidth="1"/>
    <col min="4" max="4" width="8.75390625" style="0" customWidth="1"/>
    <col min="5" max="5" width="8.25390625" style="0" customWidth="1"/>
    <col min="6" max="6" width="7.375" style="0" customWidth="1"/>
    <col min="7" max="7" width="10.25390625" style="0" customWidth="1"/>
  </cols>
  <sheetData>
    <row r="1" spans="1:4" ht="17.25" customHeight="1">
      <c r="A1"/>
      <c r="B1"/>
      <c r="C1"/>
      <c r="D1" s="275" t="s">
        <v>544</v>
      </c>
    </row>
    <row r="2" spans="1:3" ht="17.25" customHeight="1">
      <c r="A2"/>
      <c r="B2"/>
      <c r="C2" s="180" t="s">
        <v>545</v>
      </c>
    </row>
    <row r="3" spans="1:3" ht="17.25" customHeight="1">
      <c r="A3"/>
      <c r="B3"/>
      <c r="C3" s="180" t="s">
        <v>701</v>
      </c>
    </row>
    <row r="4" spans="1:3" ht="17.25" customHeight="1">
      <c r="A4"/>
      <c r="B4"/>
      <c r="C4"/>
    </row>
    <row r="5" spans="1:7" ht="48.75" customHeight="1">
      <c r="A5" s="384" t="s">
        <v>549</v>
      </c>
      <c r="B5" s="384"/>
      <c r="C5" s="384"/>
      <c r="D5" s="384"/>
      <c r="E5" s="384"/>
      <c r="F5" s="384"/>
      <c r="G5" s="384"/>
    </row>
    <row r="6" spans="1:3" ht="16.5" customHeight="1">
      <c r="A6"/>
      <c r="B6"/>
      <c r="C6"/>
    </row>
    <row r="7" spans="1:7" ht="28.5" customHeight="1">
      <c r="A7" s="278" t="s">
        <v>0</v>
      </c>
      <c r="B7" s="166" t="s">
        <v>1</v>
      </c>
      <c r="C7" s="238" t="s">
        <v>2</v>
      </c>
      <c r="D7" s="167" t="s">
        <v>546</v>
      </c>
      <c r="E7" s="167" t="s">
        <v>547</v>
      </c>
      <c r="F7" s="167" t="s">
        <v>3</v>
      </c>
      <c r="G7" s="167" t="s">
        <v>548</v>
      </c>
    </row>
    <row r="8" spans="1:7" ht="13.5" customHeight="1">
      <c r="A8" s="290" t="s">
        <v>636</v>
      </c>
      <c r="B8" s="276" t="s">
        <v>637</v>
      </c>
      <c r="C8" s="276"/>
      <c r="D8" s="276"/>
      <c r="E8" s="276"/>
      <c r="F8" s="276"/>
      <c r="G8" s="277"/>
    </row>
    <row r="9" spans="1:7" ht="12.75">
      <c r="A9" s="186">
        <v>1</v>
      </c>
      <c r="B9" s="185" t="s">
        <v>4</v>
      </c>
      <c r="C9" s="187" t="s">
        <v>5</v>
      </c>
      <c r="D9" s="187">
        <f>'Коэфф.повыш.цен'!E7</f>
        <v>40</v>
      </c>
      <c r="E9" s="188">
        <f>'Коэфф.повыш.цен'!G7</f>
        <v>243</v>
      </c>
      <c r="F9" s="189"/>
      <c r="G9" s="189"/>
    </row>
    <row r="10" spans="1:7" ht="12.75">
      <c r="A10" s="186">
        <v>2</v>
      </c>
      <c r="B10" s="185" t="s">
        <v>6</v>
      </c>
      <c r="C10" s="187" t="s">
        <v>7</v>
      </c>
      <c r="D10" s="187">
        <f>'Коэфф.повыш.цен'!E8</f>
        <v>20</v>
      </c>
      <c r="E10" s="188">
        <f>'Коэфф.повыш.цен'!G8</f>
        <v>121</v>
      </c>
      <c r="F10" s="189"/>
      <c r="G10" s="189"/>
    </row>
    <row r="11" spans="1:7" ht="12.75">
      <c r="A11" s="186">
        <v>3</v>
      </c>
      <c r="B11" s="185" t="s">
        <v>8</v>
      </c>
      <c r="C11" s="187" t="s">
        <v>5</v>
      </c>
      <c r="D11" s="187">
        <f>'Коэфф.повыш.цен'!E9</f>
        <v>40</v>
      </c>
      <c r="E11" s="188">
        <f>'Коэфф.повыш.цен'!G9</f>
        <v>254</v>
      </c>
      <c r="F11" s="189"/>
      <c r="G11" s="189"/>
    </row>
    <row r="12" spans="1:7" ht="12.75">
      <c r="A12" s="186">
        <v>4</v>
      </c>
      <c r="B12" s="185" t="s">
        <v>6</v>
      </c>
      <c r="C12" s="187" t="s">
        <v>7</v>
      </c>
      <c r="D12" s="187">
        <f>'Коэфф.повыш.цен'!E10</f>
        <v>20</v>
      </c>
      <c r="E12" s="188">
        <f>'Коэфф.повыш.цен'!G10</f>
        <v>127</v>
      </c>
      <c r="F12" s="189"/>
      <c r="G12" s="189"/>
    </row>
    <row r="13" spans="1:7" ht="12.75">
      <c r="A13" s="186">
        <v>5</v>
      </c>
      <c r="B13" s="185" t="s">
        <v>9</v>
      </c>
      <c r="C13" s="187" t="s">
        <v>5</v>
      </c>
      <c r="D13" s="187">
        <f>'Коэфф.повыш.цен'!E11</f>
        <v>40</v>
      </c>
      <c r="E13" s="188">
        <f>'Коэфф.повыш.цен'!G11</f>
        <v>221</v>
      </c>
      <c r="F13" s="189"/>
      <c r="G13" s="189"/>
    </row>
    <row r="14" spans="1:7" ht="12.75">
      <c r="A14" s="186">
        <v>6</v>
      </c>
      <c r="B14" s="185" t="s">
        <v>6</v>
      </c>
      <c r="C14" s="187" t="s">
        <v>7</v>
      </c>
      <c r="D14" s="187">
        <f>'Коэфф.повыш.цен'!E12</f>
        <v>20</v>
      </c>
      <c r="E14" s="188">
        <f>'Коэфф.повыш.цен'!G12</f>
        <v>110</v>
      </c>
      <c r="F14" s="189"/>
      <c r="G14" s="189"/>
    </row>
    <row r="15" spans="1:7" ht="12.75">
      <c r="A15" s="186">
        <v>7</v>
      </c>
      <c r="B15" s="185" t="s">
        <v>10</v>
      </c>
      <c r="C15" s="187" t="s">
        <v>5</v>
      </c>
      <c r="D15" s="187">
        <f>'Коэфф.повыш.цен'!E13</f>
        <v>40</v>
      </c>
      <c r="E15" s="188">
        <f>'Коэфф.повыш.цен'!G13</f>
        <v>243</v>
      </c>
      <c r="F15" s="189"/>
      <c r="G15" s="189"/>
    </row>
    <row r="16" spans="1:7" ht="12.75">
      <c r="A16" s="186">
        <v>8</v>
      </c>
      <c r="B16" s="185" t="s">
        <v>6</v>
      </c>
      <c r="C16" s="187" t="s">
        <v>7</v>
      </c>
      <c r="D16" s="187">
        <f>'Коэфф.повыш.цен'!E14</f>
        <v>20</v>
      </c>
      <c r="E16" s="188">
        <f>'Коэфф.повыш.цен'!G14</f>
        <v>121</v>
      </c>
      <c r="F16" s="189"/>
      <c r="G16" s="189"/>
    </row>
    <row r="17" spans="1:7" ht="12.75">
      <c r="A17" s="186">
        <v>9</v>
      </c>
      <c r="B17" s="185" t="s">
        <v>11</v>
      </c>
      <c r="C17" s="187" t="s">
        <v>5</v>
      </c>
      <c r="D17" s="187">
        <f>'Коэфф.повыш.цен'!E15</f>
        <v>40</v>
      </c>
      <c r="E17" s="188">
        <f>'Коэфф.повыш.цен'!G15</f>
        <v>254</v>
      </c>
      <c r="F17" s="189"/>
      <c r="G17" s="189"/>
    </row>
    <row r="18" spans="1:7" ht="12.75">
      <c r="A18" s="186">
        <v>10</v>
      </c>
      <c r="B18" s="185" t="s">
        <v>6</v>
      </c>
      <c r="C18" s="187" t="s">
        <v>7</v>
      </c>
      <c r="D18" s="187">
        <f>'Коэфф.повыш.цен'!E16</f>
        <v>20</v>
      </c>
      <c r="E18" s="188">
        <f>'Коэфф.повыш.цен'!G16</f>
        <v>127</v>
      </c>
      <c r="F18" s="189"/>
      <c r="G18" s="189"/>
    </row>
    <row r="19" spans="1:7" ht="12.75">
      <c r="A19" s="186">
        <v>11</v>
      </c>
      <c r="B19" s="185" t="s">
        <v>12</v>
      </c>
      <c r="C19" s="187" t="s">
        <v>5</v>
      </c>
      <c r="D19" s="187">
        <f>'Коэфф.повыш.цен'!E17</f>
        <v>40</v>
      </c>
      <c r="E19" s="188">
        <f>'Коэфф.повыш.цен'!G17</f>
        <v>221</v>
      </c>
      <c r="F19" s="189"/>
      <c r="G19" s="189"/>
    </row>
    <row r="20" spans="1:7" ht="12.75">
      <c r="A20" s="186">
        <v>12</v>
      </c>
      <c r="B20" s="185" t="s">
        <v>6</v>
      </c>
      <c r="C20" s="187" t="s">
        <v>7</v>
      </c>
      <c r="D20" s="187">
        <f>'Коэфф.повыш.цен'!E18</f>
        <v>20</v>
      </c>
      <c r="E20" s="188">
        <f>'Коэфф.повыш.цен'!G18</f>
        <v>110</v>
      </c>
      <c r="F20" s="189"/>
      <c r="G20" s="189"/>
    </row>
    <row r="21" spans="1:7" ht="12.75">
      <c r="A21" s="186">
        <v>13</v>
      </c>
      <c r="B21" s="185" t="s">
        <v>13</v>
      </c>
      <c r="C21" s="187" t="s">
        <v>5</v>
      </c>
      <c r="D21" s="187">
        <f>'Коэфф.повыш.цен'!E19</f>
        <v>40</v>
      </c>
      <c r="E21" s="188">
        <f>'Коэфф.повыш.цен'!G19</f>
        <v>243</v>
      </c>
      <c r="F21" s="189"/>
      <c r="G21" s="189"/>
    </row>
    <row r="22" spans="1:7" ht="12.75">
      <c r="A22" s="186">
        <v>14</v>
      </c>
      <c r="B22" s="185" t="s">
        <v>6</v>
      </c>
      <c r="C22" s="187" t="s">
        <v>7</v>
      </c>
      <c r="D22" s="187">
        <f>'Коэфф.повыш.цен'!E20</f>
        <v>20</v>
      </c>
      <c r="E22" s="188">
        <f>'Коэфф.повыш.цен'!G20</f>
        <v>121</v>
      </c>
      <c r="F22" s="189"/>
      <c r="G22" s="189"/>
    </row>
    <row r="23" spans="1:7" ht="12.75">
      <c r="A23" s="186">
        <v>15</v>
      </c>
      <c r="B23" s="185" t="s">
        <v>14</v>
      </c>
      <c r="C23" s="187" t="s">
        <v>5</v>
      </c>
      <c r="D23" s="187">
        <f>'Коэфф.повыш.цен'!E21</f>
        <v>40</v>
      </c>
      <c r="E23" s="188">
        <f>'Коэфф.повыш.цен'!G21</f>
        <v>254</v>
      </c>
      <c r="F23" s="189"/>
      <c r="G23" s="189"/>
    </row>
    <row r="24" spans="1:7" ht="12.75">
      <c r="A24" s="186">
        <v>16</v>
      </c>
      <c r="B24" s="185" t="s">
        <v>6</v>
      </c>
      <c r="C24" s="187" t="s">
        <v>7</v>
      </c>
      <c r="D24" s="187">
        <f>'Коэфф.повыш.цен'!E22</f>
        <v>20</v>
      </c>
      <c r="E24" s="188">
        <f>'Коэфф.повыш.цен'!G22</f>
        <v>127</v>
      </c>
      <c r="F24" s="189"/>
      <c r="G24" s="189"/>
    </row>
    <row r="25" spans="1:7" ht="12.75">
      <c r="A25" s="186">
        <v>17</v>
      </c>
      <c r="B25" s="185" t="s">
        <v>15</v>
      </c>
      <c r="C25" s="187" t="s">
        <v>5</v>
      </c>
      <c r="D25" s="187">
        <f>'Коэфф.повыш.цен'!E23</f>
        <v>40</v>
      </c>
      <c r="E25" s="188">
        <f>'Коэфф.повыш.цен'!G23</f>
        <v>221</v>
      </c>
      <c r="F25" s="189"/>
      <c r="G25" s="189"/>
    </row>
    <row r="26" spans="1:7" ht="12.75">
      <c r="A26" s="186">
        <v>18</v>
      </c>
      <c r="B26" s="185" t="s">
        <v>6</v>
      </c>
      <c r="C26" s="187" t="s">
        <v>7</v>
      </c>
      <c r="D26" s="187">
        <f>'Коэфф.повыш.цен'!E24</f>
        <v>20</v>
      </c>
      <c r="E26" s="188">
        <f>'Коэфф.повыш.цен'!G24</f>
        <v>110</v>
      </c>
      <c r="F26" s="189"/>
      <c r="G26" s="189"/>
    </row>
    <row r="27" spans="1:7" ht="12.75">
      <c r="A27" s="186">
        <v>19</v>
      </c>
      <c r="B27" s="185" t="s">
        <v>16</v>
      </c>
      <c r="C27" s="187" t="s">
        <v>5</v>
      </c>
      <c r="D27" s="187">
        <f>'Коэфф.повыш.цен'!E25</f>
        <v>40</v>
      </c>
      <c r="E27" s="188">
        <f>'Коэфф.повыш.цен'!G25</f>
        <v>243</v>
      </c>
      <c r="F27" s="189"/>
      <c r="G27" s="189"/>
    </row>
    <row r="28" spans="1:7" ht="12.75">
      <c r="A28" s="186">
        <v>20</v>
      </c>
      <c r="B28" s="185" t="s">
        <v>6</v>
      </c>
      <c r="C28" s="187" t="s">
        <v>7</v>
      </c>
      <c r="D28" s="187">
        <f>'Коэфф.повыш.цен'!E26</f>
        <v>20</v>
      </c>
      <c r="E28" s="188">
        <f>'Коэфф.повыш.цен'!G26</f>
        <v>121</v>
      </c>
      <c r="F28" s="189"/>
      <c r="G28" s="189"/>
    </row>
    <row r="29" spans="1:7" ht="12.75">
      <c r="A29" s="186">
        <v>21</v>
      </c>
      <c r="B29" s="185" t="s">
        <v>17</v>
      </c>
      <c r="C29" s="187" t="s">
        <v>5</v>
      </c>
      <c r="D29" s="187">
        <f>'Коэфф.повыш.цен'!E27</f>
        <v>40</v>
      </c>
      <c r="E29" s="188">
        <f>'Коэфф.повыш.цен'!G27</f>
        <v>254</v>
      </c>
      <c r="F29" s="189"/>
      <c r="G29" s="189"/>
    </row>
    <row r="30" spans="1:7" ht="12.75">
      <c r="A30" s="186">
        <v>22</v>
      </c>
      <c r="B30" s="185" t="s">
        <v>6</v>
      </c>
      <c r="C30" s="187" t="s">
        <v>7</v>
      </c>
      <c r="D30" s="187">
        <f>'Коэфф.повыш.цен'!E28</f>
        <v>20</v>
      </c>
      <c r="E30" s="188">
        <f>'Коэфф.повыш.цен'!G28</f>
        <v>127</v>
      </c>
      <c r="F30" s="189"/>
      <c r="G30" s="189"/>
    </row>
    <row r="31" spans="1:7" ht="12.75">
      <c r="A31" s="186">
        <v>23</v>
      </c>
      <c r="B31" s="185" t="s">
        <v>18</v>
      </c>
      <c r="C31" s="187" t="s">
        <v>5</v>
      </c>
      <c r="D31" s="187">
        <f>'Коэфф.повыш.цен'!E29</f>
        <v>40</v>
      </c>
      <c r="E31" s="188">
        <f>'Коэфф.повыш.цен'!G29</f>
        <v>221</v>
      </c>
      <c r="F31" s="189"/>
      <c r="G31" s="189"/>
    </row>
    <row r="32" spans="1:7" ht="12.75">
      <c r="A32" s="186">
        <v>24</v>
      </c>
      <c r="B32" s="185" t="s">
        <v>6</v>
      </c>
      <c r="C32" s="187" t="s">
        <v>7</v>
      </c>
      <c r="D32" s="187">
        <f>'Коэфф.повыш.цен'!E30</f>
        <v>20</v>
      </c>
      <c r="E32" s="188">
        <f>'Коэфф.повыш.цен'!G30</f>
        <v>110</v>
      </c>
      <c r="F32" s="189"/>
      <c r="G32" s="189"/>
    </row>
    <row r="33" spans="1:7" ht="12.75">
      <c r="A33" s="186">
        <v>25</v>
      </c>
      <c r="B33" s="185" t="s">
        <v>19</v>
      </c>
      <c r="C33" s="187" t="s">
        <v>5</v>
      </c>
      <c r="D33" s="187">
        <f>'Коэфф.повыш.цен'!E31</f>
        <v>40</v>
      </c>
      <c r="E33" s="188">
        <f>'Коэфф.повыш.цен'!G31</f>
        <v>243</v>
      </c>
      <c r="F33" s="189"/>
      <c r="G33" s="189"/>
    </row>
    <row r="34" spans="1:7" ht="12.75">
      <c r="A34" s="186">
        <v>26</v>
      </c>
      <c r="B34" s="185" t="s">
        <v>6</v>
      </c>
      <c r="C34" s="187" t="s">
        <v>7</v>
      </c>
      <c r="D34" s="187">
        <f>'Коэфф.повыш.цен'!E32</f>
        <v>20</v>
      </c>
      <c r="E34" s="188">
        <f>'Коэфф.повыш.цен'!G32</f>
        <v>121</v>
      </c>
      <c r="F34" s="189"/>
      <c r="G34" s="189"/>
    </row>
    <row r="35" spans="1:7" ht="12.75">
      <c r="A35" s="186">
        <v>27</v>
      </c>
      <c r="B35" s="185" t="s">
        <v>20</v>
      </c>
      <c r="C35" s="187" t="s">
        <v>5</v>
      </c>
      <c r="D35" s="187">
        <f>'Коэфф.повыш.цен'!E33</f>
        <v>40</v>
      </c>
      <c r="E35" s="188">
        <f>'Коэфф.повыш.цен'!G33</f>
        <v>254</v>
      </c>
      <c r="F35" s="189"/>
      <c r="G35" s="189"/>
    </row>
    <row r="36" spans="1:7" ht="12.75">
      <c r="A36" s="186">
        <v>28</v>
      </c>
      <c r="B36" s="185" t="s">
        <v>6</v>
      </c>
      <c r="C36" s="187" t="s">
        <v>7</v>
      </c>
      <c r="D36" s="187">
        <f>'Коэфф.повыш.цен'!E34</f>
        <v>20</v>
      </c>
      <c r="E36" s="188">
        <f>'Коэфф.повыш.цен'!G34</f>
        <v>127</v>
      </c>
      <c r="F36" s="189"/>
      <c r="G36" s="189"/>
    </row>
    <row r="37" spans="1:7" ht="12.75">
      <c r="A37" s="186">
        <v>29</v>
      </c>
      <c r="B37" s="185" t="s">
        <v>21</v>
      </c>
      <c r="C37" s="187" t="s">
        <v>5</v>
      </c>
      <c r="D37" s="187">
        <f>'Коэфф.повыш.цен'!E35</f>
        <v>40</v>
      </c>
      <c r="E37" s="188">
        <f>'Коэфф.повыш.цен'!G35</f>
        <v>221</v>
      </c>
      <c r="F37" s="189"/>
      <c r="G37" s="189"/>
    </row>
    <row r="38" spans="1:7" ht="12.75">
      <c r="A38" s="186">
        <v>30</v>
      </c>
      <c r="B38" s="185" t="s">
        <v>6</v>
      </c>
      <c r="C38" s="187" t="s">
        <v>7</v>
      </c>
      <c r="D38" s="187">
        <f>'Коэфф.повыш.цен'!E36</f>
        <v>20</v>
      </c>
      <c r="E38" s="188">
        <f>'Коэфф.повыш.цен'!G36</f>
        <v>110</v>
      </c>
      <c r="F38" s="189"/>
      <c r="G38" s="189"/>
    </row>
    <row r="39" spans="1:7" ht="12.75">
      <c r="A39" s="186">
        <v>31</v>
      </c>
      <c r="B39" s="185" t="s">
        <v>22</v>
      </c>
      <c r="C39" s="187" t="s">
        <v>5</v>
      </c>
      <c r="D39" s="187">
        <f>'Коэфф.повыш.цен'!E37</f>
        <v>40</v>
      </c>
      <c r="E39" s="188">
        <f>'Коэфф.повыш.цен'!G37</f>
        <v>243</v>
      </c>
      <c r="F39" s="189"/>
      <c r="G39" s="189"/>
    </row>
    <row r="40" spans="1:7" ht="12.75">
      <c r="A40" s="186">
        <v>32</v>
      </c>
      <c r="B40" s="185" t="s">
        <v>6</v>
      </c>
      <c r="C40" s="187" t="s">
        <v>7</v>
      </c>
      <c r="D40" s="187">
        <f>'Коэфф.повыш.цен'!E38</f>
        <v>20</v>
      </c>
      <c r="E40" s="188">
        <f>'Коэфф.повыш.цен'!G38</f>
        <v>121</v>
      </c>
      <c r="F40" s="189"/>
      <c r="G40" s="189"/>
    </row>
    <row r="41" spans="1:7" ht="12.75">
      <c r="A41" s="186">
        <v>33</v>
      </c>
      <c r="B41" s="185" t="s">
        <v>23</v>
      </c>
      <c r="C41" s="187" t="s">
        <v>5</v>
      </c>
      <c r="D41" s="187">
        <f>'Коэфф.повыш.цен'!E39</f>
        <v>40</v>
      </c>
      <c r="E41" s="188">
        <f>'Коэфф.повыш.цен'!G39</f>
        <v>254</v>
      </c>
      <c r="F41" s="189"/>
      <c r="G41" s="189"/>
    </row>
    <row r="42" spans="1:7" ht="12.75">
      <c r="A42" s="186">
        <v>34</v>
      </c>
      <c r="B42" s="185" t="s">
        <v>6</v>
      </c>
      <c r="C42" s="187" t="s">
        <v>7</v>
      </c>
      <c r="D42" s="187">
        <f>'Коэфф.повыш.цен'!E40</f>
        <v>20</v>
      </c>
      <c r="E42" s="188">
        <f>'Коэфф.повыш.цен'!G40</f>
        <v>127</v>
      </c>
      <c r="F42" s="189"/>
      <c r="G42" s="189"/>
    </row>
    <row r="43" spans="1:7" ht="12.75">
      <c r="A43" s="186">
        <v>35</v>
      </c>
      <c r="B43" s="185" t="s">
        <v>24</v>
      </c>
      <c r="C43" s="187" t="s">
        <v>5</v>
      </c>
      <c r="D43" s="187">
        <f>'Коэфф.повыш.цен'!E41</f>
        <v>40</v>
      </c>
      <c r="E43" s="188">
        <f>'Коэфф.повыш.цен'!G41</f>
        <v>221</v>
      </c>
      <c r="F43" s="189"/>
      <c r="G43" s="189"/>
    </row>
    <row r="44" spans="1:7" ht="12.75">
      <c r="A44" s="186">
        <v>36</v>
      </c>
      <c r="B44" s="185" t="s">
        <v>6</v>
      </c>
      <c r="C44" s="187" t="s">
        <v>7</v>
      </c>
      <c r="D44" s="187">
        <f>'Коэфф.повыш.цен'!E42</f>
        <v>20</v>
      </c>
      <c r="E44" s="188">
        <f>'Коэфф.повыш.цен'!G42</f>
        <v>110</v>
      </c>
      <c r="F44" s="189"/>
      <c r="G44" s="189"/>
    </row>
    <row r="45" spans="1:7" ht="12.75">
      <c r="A45" s="186">
        <v>37</v>
      </c>
      <c r="B45" s="185" t="s">
        <v>25</v>
      </c>
      <c r="C45" s="187" t="s">
        <v>5</v>
      </c>
      <c r="D45" s="187">
        <f>'Коэфф.повыш.цен'!E43</f>
        <v>40</v>
      </c>
      <c r="E45" s="188">
        <f>'Коэфф.повыш.цен'!G43</f>
        <v>243</v>
      </c>
      <c r="F45" s="189"/>
      <c r="G45" s="189"/>
    </row>
    <row r="46" spans="1:7" ht="12.75">
      <c r="A46" s="186">
        <v>38</v>
      </c>
      <c r="B46" s="185" t="s">
        <v>6</v>
      </c>
      <c r="C46" s="187" t="s">
        <v>7</v>
      </c>
      <c r="D46" s="187">
        <f>'Коэфф.повыш.цен'!E44</f>
        <v>20</v>
      </c>
      <c r="E46" s="188">
        <f>'Коэфф.повыш.цен'!G44</f>
        <v>121</v>
      </c>
      <c r="F46" s="189"/>
      <c r="G46" s="189"/>
    </row>
    <row r="47" spans="1:7" ht="12.75">
      <c r="A47" s="186">
        <v>39</v>
      </c>
      <c r="B47" s="185" t="s">
        <v>26</v>
      </c>
      <c r="C47" s="187" t="s">
        <v>5</v>
      </c>
      <c r="D47" s="187">
        <f>'Коэфф.повыш.цен'!E45</f>
        <v>40</v>
      </c>
      <c r="E47" s="188">
        <f>'Коэфф.повыш.цен'!G45</f>
        <v>254</v>
      </c>
      <c r="F47" s="189"/>
      <c r="G47" s="189"/>
    </row>
    <row r="48" spans="1:7" ht="12.75">
      <c r="A48" s="186">
        <v>40</v>
      </c>
      <c r="B48" s="185" t="s">
        <v>6</v>
      </c>
      <c r="C48" s="187" t="s">
        <v>7</v>
      </c>
      <c r="D48" s="187">
        <f>'Коэфф.повыш.цен'!E46</f>
        <v>20</v>
      </c>
      <c r="E48" s="188">
        <f>'Коэфф.повыш.цен'!G46</f>
        <v>127</v>
      </c>
      <c r="F48" s="189"/>
      <c r="G48" s="189"/>
    </row>
    <row r="49" spans="1:7" ht="12.75">
      <c r="A49" s="186">
        <v>41</v>
      </c>
      <c r="B49" s="185" t="s">
        <v>27</v>
      </c>
      <c r="C49" s="187" t="s">
        <v>5</v>
      </c>
      <c r="D49" s="187">
        <f>'Коэфф.повыш.цен'!E47</f>
        <v>40</v>
      </c>
      <c r="E49" s="188">
        <f>'Коэфф.повыш.цен'!G47</f>
        <v>221</v>
      </c>
      <c r="F49" s="189"/>
      <c r="G49" s="189"/>
    </row>
    <row r="50" spans="1:7" ht="12.75">
      <c r="A50" s="186">
        <v>42</v>
      </c>
      <c r="B50" s="185" t="s">
        <v>6</v>
      </c>
      <c r="C50" s="187" t="s">
        <v>7</v>
      </c>
      <c r="D50" s="187">
        <f>'Коэфф.повыш.цен'!E48</f>
        <v>20</v>
      </c>
      <c r="E50" s="188">
        <f>'Коэфф.повыш.цен'!G48</f>
        <v>110</v>
      </c>
      <c r="F50" s="189"/>
      <c r="G50" s="189"/>
    </row>
    <row r="51" spans="1:7" ht="12.75">
      <c r="A51" s="186">
        <v>43</v>
      </c>
      <c r="B51" s="185" t="s">
        <v>28</v>
      </c>
      <c r="C51" s="187" t="s">
        <v>5</v>
      </c>
      <c r="D51" s="187">
        <f>'Коэфф.повыш.цен'!E49</f>
        <v>40</v>
      </c>
      <c r="E51" s="188">
        <f>'Коэфф.повыш.цен'!G49</f>
        <v>243</v>
      </c>
      <c r="F51" s="189"/>
      <c r="G51" s="189"/>
    </row>
    <row r="52" spans="1:7" ht="12.75">
      <c r="A52" s="186">
        <v>44</v>
      </c>
      <c r="B52" s="185" t="s">
        <v>6</v>
      </c>
      <c r="C52" s="187" t="s">
        <v>7</v>
      </c>
      <c r="D52" s="187">
        <f>'Коэфф.повыш.цен'!E50</f>
        <v>20</v>
      </c>
      <c r="E52" s="188">
        <f>'Коэфф.повыш.цен'!G50</f>
        <v>121</v>
      </c>
      <c r="F52" s="189"/>
      <c r="G52" s="189"/>
    </row>
    <row r="53" spans="1:7" ht="12.75">
      <c r="A53" s="186">
        <v>45</v>
      </c>
      <c r="B53" s="185" t="s">
        <v>29</v>
      </c>
      <c r="C53" s="187" t="s">
        <v>5</v>
      </c>
      <c r="D53" s="187">
        <f>'Коэфф.повыш.цен'!E51</f>
        <v>40</v>
      </c>
      <c r="E53" s="188">
        <f>'Коэфф.повыш.цен'!G51</f>
        <v>254</v>
      </c>
      <c r="F53" s="189"/>
      <c r="G53" s="189"/>
    </row>
    <row r="54" spans="1:7" ht="12.75">
      <c r="A54" s="186">
        <v>46</v>
      </c>
      <c r="B54" s="185" t="s">
        <v>6</v>
      </c>
      <c r="C54" s="187" t="s">
        <v>7</v>
      </c>
      <c r="D54" s="187">
        <f>'Коэфф.повыш.цен'!E52</f>
        <v>20</v>
      </c>
      <c r="E54" s="188">
        <f>'Коэфф.повыш.цен'!G52</f>
        <v>127</v>
      </c>
      <c r="F54" s="189"/>
      <c r="G54" s="189"/>
    </row>
    <row r="55" spans="1:7" ht="12.75">
      <c r="A55" s="186">
        <v>47</v>
      </c>
      <c r="B55" s="185" t="s">
        <v>30</v>
      </c>
      <c r="C55" s="187" t="s">
        <v>5</v>
      </c>
      <c r="D55" s="187">
        <f>'Коэфф.повыш.цен'!E53</f>
        <v>40</v>
      </c>
      <c r="E55" s="188">
        <f>'Коэфф.повыш.цен'!G53</f>
        <v>221</v>
      </c>
      <c r="F55" s="189"/>
      <c r="G55" s="189"/>
    </row>
    <row r="56" spans="1:7" ht="12.75">
      <c r="A56" s="186">
        <v>48</v>
      </c>
      <c r="B56" s="185" t="s">
        <v>6</v>
      </c>
      <c r="C56" s="187" t="s">
        <v>7</v>
      </c>
      <c r="D56" s="187">
        <f>'Коэфф.повыш.цен'!E54</f>
        <v>20</v>
      </c>
      <c r="E56" s="188">
        <f>'Коэфф.повыш.цен'!G54</f>
        <v>110</v>
      </c>
      <c r="F56" s="189"/>
      <c r="G56" s="189"/>
    </row>
    <row r="57" spans="1:7" ht="12.75">
      <c r="A57" s="186">
        <v>49</v>
      </c>
      <c r="B57" s="185" t="s">
        <v>31</v>
      </c>
      <c r="C57" s="187" t="s">
        <v>5</v>
      </c>
      <c r="D57" s="187">
        <f>'Коэфф.повыш.цен'!E55</f>
        <v>40</v>
      </c>
      <c r="E57" s="188">
        <f>'Коэфф.повыш.цен'!G55</f>
        <v>243</v>
      </c>
      <c r="F57" s="189"/>
      <c r="G57" s="189"/>
    </row>
    <row r="58" spans="1:7" ht="12.75">
      <c r="A58" s="186">
        <v>50</v>
      </c>
      <c r="B58" s="185" t="s">
        <v>6</v>
      </c>
      <c r="C58" s="187" t="s">
        <v>7</v>
      </c>
      <c r="D58" s="187">
        <f>'Коэфф.повыш.цен'!E56</f>
        <v>20</v>
      </c>
      <c r="E58" s="188">
        <f>'Коэфф.повыш.цен'!G56</f>
        <v>121</v>
      </c>
      <c r="F58" s="189"/>
      <c r="G58" s="189"/>
    </row>
    <row r="59" spans="1:7" ht="12.75">
      <c r="A59" s="186">
        <v>51</v>
      </c>
      <c r="B59" s="185" t="s">
        <v>32</v>
      </c>
      <c r="C59" s="187" t="s">
        <v>5</v>
      </c>
      <c r="D59" s="187">
        <f>'Коэфф.повыш.цен'!E57</f>
        <v>40</v>
      </c>
      <c r="E59" s="188">
        <f>'Коэфф.повыш.цен'!G57</f>
        <v>254</v>
      </c>
      <c r="F59" s="189"/>
      <c r="G59" s="189"/>
    </row>
    <row r="60" spans="1:7" ht="12.75">
      <c r="A60" s="186">
        <v>52</v>
      </c>
      <c r="B60" s="185" t="s">
        <v>6</v>
      </c>
      <c r="C60" s="187" t="s">
        <v>7</v>
      </c>
      <c r="D60" s="187">
        <f>'Коэфф.повыш.цен'!E58</f>
        <v>20</v>
      </c>
      <c r="E60" s="188">
        <f>'Коэфф.повыш.цен'!G58</f>
        <v>127</v>
      </c>
      <c r="F60" s="189"/>
      <c r="G60" s="189"/>
    </row>
    <row r="61" spans="1:7" ht="12.75">
      <c r="A61" s="186">
        <v>53</v>
      </c>
      <c r="B61" s="185" t="s">
        <v>33</v>
      </c>
      <c r="C61" s="187" t="s">
        <v>5</v>
      </c>
      <c r="D61" s="187">
        <f>'Коэфф.повыш.цен'!E59</f>
        <v>40</v>
      </c>
      <c r="E61" s="188">
        <f>'Коэфф.повыш.цен'!G59</f>
        <v>221</v>
      </c>
      <c r="F61" s="189"/>
      <c r="G61" s="189"/>
    </row>
    <row r="62" spans="1:7" ht="12.75">
      <c r="A62" s="186">
        <v>54</v>
      </c>
      <c r="B62" s="185" t="s">
        <v>6</v>
      </c>
      <c r="C62" s="187" t="s">
        <v>7</v>
      </c>
      <c r="D62" s="187">
        <f>'Коэфф.повыш.цен'!E60</f>
        <v>20</v>
      </c>
      <c r="E62" s="188">
        <f>'Коэфф.повыш.цен'!G60</f>
        <v>110</v>
      </c>
      <c r="F62" s="189"/>
      <c r="G62" s="189"/>
    </row>
    <row r="63" spans="1:7" ht="12.75">
      <c r="A63" s="186">
        <v>55</v>
      </c>
      <c r="B63" s="185" t="s">
        <v>34</v>
      </c>
      <c r="C63" s="187" t="s">
        <v>5</v>
      </c>
      <c r="D63" s="187">
        <f>'Коэфф.повыш.цен'!E61</f>
        <v>40</v>
      </c>
      <c r="E63" s="188">
        <f>'Коэфф.повыш.цен'!G61</f>
        <v>243</v>
      </c>
      <c r="F63" s="189"/>
      <c r="G63" s="189"/>
    </row>
    <row r="64" spans="1:7" ht="12.75">
      <c r="A64" s="186">
        <v>56</v>
      </c>
      <c r="B64" s="185" t="s">
        <v>6</v>
      </c>
      <c r="C64" s="187" t="s">
        <v>7</v>
      </c>
      <c r="D64" s="187">
        <f>'Коэфф.повыш.цен'!E62</f>
        <v>20</v>
      </c>
      <c r="E64" s="188">
        <f>'Коэфф.повыш.цен'!G62</f>
        <v>121</v>
      </c>
      <c r="F64" s="189"/>
      <c r="G64" s="189"/>
    </row>
    <row r="65" spans="1:7" ht="12.75">
      <c r="A65" s="186">
        <v>57</v>
      </c>
      <c r="B65" s="185" t="s">
        <v>35</v>
      </c>
      <c r="C65" s="187" t="s">
        <v>5</v>
      </c>
      <c r="D65" s="187">
        <f>'Коэфф.повыш.цен'!E63</f>
        <v>40</v>
      </c>
      <c r="E65" s="188">
        <f>'Коэфф.повыш.цен'!G63</f>
        <v>254</v>
      </c>
      <c r="F65" s="189"/>
      <c r="G65" s="189"/>
    </row>
    <row r="66" spans="1:7" ht="12.75">
      <c r="A66" s="186">
        <v>58</v>
      </c>
      <c r="B66" s="185" t="s">
        <v>6</v>
      </c>
      <c r="C66" s="187" t="s">
        <v>5</v>
      </c>
      <c r="D66" s="187">
        <f>'Коэфф.повыш.цен'!E64</f>
        <v>20</v>
      </c>
      <c r="E66" s="188">
        <f>'Коэфф.повыш.цен'!G64</f>
        <v>127</v>
      </c>
      <c r="F66" s="189"/>
      <c r="G66" s="189"/>
    </row>
    <row r="67" spans="1:7" ht="12.75">
      <c r="A67" s="186">
        <v>59</v>
      </c>
      <c r="B67" s="185" t="s">
        <v>36</v>
      </c>
      <c r="C67" s="187" t="s">
        <v>5</v>
      </c>
      <c r="D67" s="187">
        <f>'Коэфф.повыш.цен'!E65</f>
        <v>40</v>
      </c>
      <c r="E67" s="188">
        <f>'Коэфф.повыш.цен'!G65</f>
        <v>221</v>
      </c>
      <c r="F67" s="189"/>
      <c r="G67" s="189"/>
    </row>
    <row r="68" spans="1:7" ht="12.75">
      <c r="A68" s="186">
        <v>60</v>
      </c>
      <c r="B68" s="185" t="s">
        <v>6</v>
      </c>
      <c r="C68" s="187" t="s">
        <v>5</v>
      </c>
      <c r="D68" s="187">
        <f>'Коэфф.повыш.цен'!E66</f>
        <v>20</v>
      </c>
      <c r="E68" s="188">
        <f>'Коэфф.повыш.цен'!G66</f>
        <v>110</v>
      </c>
      <c r="F68" s="189"/>
      <c r="G68" s="189"/>
    </row>
    <row r="69" spans="1:7" ht="12.75" customHeight="1">
      <c r="A69" s="186">
        <v>61</v>
      </c>
      <c r="B69" s="185" t="s">
        <v>37</v>
      </c>
      <c r="C69" s="187" t="s">
        <v>5</v>
      </c>
      <c r="D69" s="187">
        <f>'Коэфф.повыш.цен'!E67</f>
        <v>40</v>
      </c>
      <c r="E69" s="188">
        <f>'Коэфф.повыш.цен'!G67</f>
        <v>243</v>
      </c>
      <c r="F69" s="189"/>
      <c r="G69" s="189"/>
    </row>
    <row r="70" spans="1:7" ht="12.75" customHeight="1">
      <c r="A70" s="186">
        <v>62</v>
      </c>
      <c r="B70" s="185" t="s">
        <v>6</v>
      </c>
      <c r="C70" s="187" t="s">
        <v>5</v>
      </c>
      <c r="D70" s="187">
        <f>'Коэфф.повыш.цен'!E68</f>
        <v>20</v>
      </c>
      <c r="E70" s="188">
        <f>'Коэфф.повыш.цен'!G68</f>
        <v>121</v>
      </c>
      <c r="F70" s="189"/>
      <c r="G70" s="189"/>
    </row>
    <row r="71" spans="1:7" ht="12.75">
      <c r="A71" s="186">
        <v>63</v>
      </c>
      <c r="B71" s="185" t="s">
        <v>38</v>
      </c>
      <c r="C71" s="187" t="s">
        <v>7</v>
      </c>
      <c r="D71" s="187">
        <f>'Коэфф.повыш.цен'!E69</f>
        <v>40</v>
      </c>
      <c r="E71" s="188">
        <f>'Коэфф.повыш.цен'!G69</f>
        <v>254</v>
      </c>
      <c r="F71" s="189"/>
      <c r="G71" s="189"/>
    </row>
    <row r="72" spans="1:7" ht="12.75">
      <c r="A72" s="186">
        <v>64</v>
      </c>
      <c r="B72" s="185" t="s">
        <v>6</v>
      </c>
      <c r="C72" s="187" t="s">
        <v>5</v>
      </c>
      <c r="D72" s="187">
        <f>'Коэфф.повыш.цен'!E70</f>
        <v>20</v>
      </c>
      <c r="E72" s="188">
        <f>'Коэфф.повыш.цен'!G70</f>
        <v>127</v>
      </c>
      <c r="F72" s="189"/>
      <c r="G72" s="189"/>
    </row>
    <row r="73" spans="1:7" ht="12.75">
      <c r="A73" s="186">
        <v>65</v>
      </c>
      <c r="B73" s="185" t="s">
        <v>39</v>
      </c>
      <c r="C73" s="187" t="s">
        <v>7</v>
      </c>
      <c r="D73" s="187">
        <f>'Коэфф.повыш.цен'!E71</f>
        <v>40</v>
      </c>
      <c r="E73" s="188">
        <f>'Коэфф.повыш.цен'!G71</f>
        <v>221</v>
      </c>
      <c r="F73" s="189"/>
      <c r="G73" s="189"/>
    </row>
    <row r="74" spans="1:7" ht="12.75">
      <c r="A74" s="186">
        <v>66</v>
      </c>
      <c r="B74" s="185" t="s">
        <v>6</v>
      </c>
      <c r="C74" s="187" t="s">
        <v>5</v>
      </c>
      <c r="D74" s="187">
        <f>'Коэфф.повыш.цен'!E72</f>
        <v>20</v>
      </c>
      <c r="E74" s="188">
        <f>'Коэфф.повыш.цен'!G72</f>
        <v>110</v>
      </c>
      <c r="F74" s="189"/>
      <c r="G74" s="189"/>
    </row>
    <row r="75" spans="1:7" ht="12.75">
      <c r="A75" s="186">
        <v>67</v>
      </c>
      <c r="B75" s="185" t="s">
        <v>40</v>
      </c>
      <c r="C75" s="187" t="s">
        <v>7</v>
      </c>
      <c r="D75" s="187">
        <f>'Коэфф.повыш.цен'!E73</f>
        <v>40</v>
      </c>
      <c r="E75" s="188">
        <f>'Коэфф.повыш.цен'!G73</f>
        <v>243</v>
      </c>
      <c r="F75" s="189"/>
      <c r="G75" s="189"/>
    </row>
    <row r="76" spans="1:7" ht="12.75">
      <c r="A76" s="186">
        <v>68</v>
      </c>
      <c r="B76" s="185" t="s">
        <v>6</v>
      </c>
      <c r="C76" s="187" t="s">
        <v>5</v>
      </c>
      <c r="D76" s="187">
        <f>'Коэфф.повыш.цен'!E74</f>
        <v>20</v>
      </c>
      <c r="E76" s="188">
        <f>'Коэфф.повыш.цен'!G74</f>
        <v>121</v>
      </c>
      <c r="F76" s="189"/>
      <c r="G76" s="189"/>
    </row>
    <row r="77" spans="1:7" ht="12.75">
      <c r="A77" s="186">
        <v>69</v>
      </c>
      <c r="B77" s="185" t="s">
        <v>41</v>
      </c>
      <c r="C77" s="187" t="s">
        <v>7</v>
      </c>
      <c r="D77" s="187">
        <f>'Коэфф.повыш.цен'!E75</f>
        <v>40</v>
      </c>
      <c r="E77" s="188">
        <f>'Коэфф.повыш.цен'!G75</f>
        <v>254</v>
      </c>
      <c r="F77" s="189"/>
      <c r="G77" s="189"/>
    </row>
    <row r="78" spans="1:7" ht="12.75">
      <c r="A78" s="186">
        <v>70</v>
      </c>
      <c r="B78" s="185" t="s">
        <v>6</v>
      </c>
      <c r="C78" s="187" t="s">
        <v>5</v>
      </c>
      <c r="D78" s="187">
        <f>'Коэфф.повыш.цен'!E76</f>
        <v>20</v>
      </c>
      <c r="E78" s="188">
        <f>'Коэфф.повыш.цен'!G76</f>
        <v>127</v>
      </c>
      <c r="F78" s="189"/>
      <c r="G78" s="189"/>
    </row>
    <row r="79" spans="1:7" ht="12.75">
      <c r="A79" s="186">
        <v>71</v>
      </c>
      <c r="B79" s="185" t="s">
        <v>42</v>
      </c>
      <c r="C79" s="187" t="s">
        <v>7</v>
      </c>
      <c r="D79" s="187">
        <f>'Коэфф.повыш.цен'!E77</f>
        <v>40</v>
      </c>
      <c r="E79" s="188">
        <f>'Коэфф.повыш.цен'!G77</f>
        <v>221</v>
      </c>
      <c r="F79" s="189"/>
      <c r="G79" s="189"/>
    </row>
    <row r="80" spans="1:7" ht="12.75">
      <c r="A80" s="186">
        <v>72</v>
      </c>
      <c r="B80" s="185" t="s">
        <v>6</v>
      </c>
      <c r="C80" s="187" t="s">
        <v>5</v>
      </c>
      <c r="D80" s="187">
        <f>'Коэфф.повыш.цен'!E78</f>
        <v>20</v>
      </c>
      <c r="E80" s="188">
        <f>'Коэфф.повыш.цен'!G78</f>
        <v>110</v>
      </c>
      <c r="F80" s="189"/>
      <c r="G80" s="189"/>
    </row>
    <row r="81" spans="1:7" ht="12.75">
      <c r="A81" s="186">
        <v>73</v>
      </c>
      <c r="B81" s="185" t="s">
        <v>43</v>
      </c>
      <c r="C81" s="187" t="s">
        <v>7</v>
      </c>
      <c r="D81" s="187">
        <f>'Коэфф.повыш.цен'!E79</f>
        <v>40</v>
      </c>
      <c r="E81" s="188">
        <f>'Коэфф.повыш.цен'!G79</f>
        <v>243</v>
      </c>
      <c r="F81" s="189"/>
      <c r="G81" s="189"/>
    </row>
    <row r="82" spans="1:7" ht="12.75">
      <c r="A82" s="186">
        <v>74</v>
      </c>
      <c r="B82" s="185" t="s">
        <v>6</v>
      </c>
      <c r="C82" s="187" t="s">
        <v>5</v>
      </c>
      <c r="D82" s="187">
        <f>'Коэфф.повыш.цен'!E80</f>
        <v>20</v>
      </c>
      <c r="E82" s="188">
        <f>'Коэфф.повыш.цен'!G80</f>
        <v>121</v>
      </c>
      <c r="F82" s="189"/>
      <c r="G82" s="189"/>
    </row>
    <row r="83" spans="1:7" ht="12.75">
      <c r="A83" s="186">
        <v>75</v>
      </c>
      <c r="B83" s="185" t="s">
        <v>44</v>
      </c>
      <c r="C83" s="187" t="s">
        <v>7</v>
      </c>
      <c r="D83" s="187">
        <f>'Коэфф.повыш.цен'!E81</f>
        <v>40</v>
      </c>
      <c r="E83" s="188">
        <f>'Коэфф.повыш.цен'!G81</f>
        <v>254</v>
      </c>
      <c r="F83" s="189"/>
      <c r="G83" s="189"/>
    </row>
    <row r="84" spans="1:7" ht="12.75">
      <c r="A84" s="186">
        <v>76</v>
      </c>
      <c r="B84" s="185" t="s">
        <v>6</v>
      </c>
      <c r="C84" s="187" t="s">
        <v>5</v>
      </c>
      <c r="D84" s="187">
        <f>'Коэфф.повыш.цен'!E82</f>
        <v>20</v>
      </c>
      <c r="E84" s="188">
        <f>'Коэфф.повыш.цен'!G82</f>
        <v>127</v>
      </c>
      <c r="F84" s="189"/>
      <c r="G84" s="189"/>
    </row>
    <row r="85" spans="1:7" ht="12.75">
      <c r="A85" s="186">
        <v>77</v>
      </c>
      <c r="B85" s="185" t="s">
        <v>45</v>
      </c>
      <c r="C85" s="187" t="s">
        <v>7</v>
      </c>
      <c r="D85" s="187">
        <f>'Коэфф.повыш.цен'!E83</f>
        <v>40</v>
      </c>
      <c r="E85" s="188">
        <f>'Коэфф.повыш.цен'!G83</f>
        <v>221</v>
      </c>
      <c r="F85" s="189"/>
      <c r="G85" s="189"/>
    </row>
    <row r="86" spans="1:7" ht="12.75">
      <c r="A86" s="186">
        <v>78</v>
      </c>
      <c r="B86" s="185" t="s">
        <v>6</v>
      </c>
      <c r="C86" s="187" t="s">
        <v>5</v>
      </c>
      <c r="D86" s="187">
        <f>'Коэфф.повыш.цен'!E84</f>
        <v>20</v>
      </c>
      <c r="E86" s="188">
        <f>'Коэфф.повыш.цен'!G84</f>
        <v>110</v>
      </c>
      <c r="F86" s="189"/>
      <c r="G86" s="189"/>
    </row>
    <row r="87" spans="1:7" ht="12.75">
      <c r="A87" s="186">
        <v>79</v>
      </c>
      <c r="B87" s="185" t="s">
        <v>46</v>
      </c>
      <c r="C87" s="187" t="s">
        <v>7</v>
      </c>
      <c r="D87" s="187">
        <f>'Коэфф.повыш.цен'!E85</f>
        <v>40</v>
      </c>
      <c r="E87" s="188">
        <f>'Коэфф.повыш.цен'!G85</f>
        <v>243</v>
      </c>
      <c r="F87" s="189"/>
      <c r="G87" s="189"/>
    </row>
    <row r="88" spans="1:7" ht="12.75">
      <c r="A88" s="186">
        <v>80</v>
      </c>
      <c r="B88" s="185" t="s">
        <v>6</v>
      </c>
      <c r="C88" s="187" t="s">
        <v>5</v>
      </c>
      <c r="D88" s="187">
        <f>'Коэфф.повыш.цен'!E86</f>
        <v>20</v>
      </c>
      <c r="E88" s="188">
        <f>'Коэфф.повыш.цен'!G86</f>
        <v>121</v>
      </c>
      <c r="F88" s="189"/>
      <c r="G88" s="189"/>
    </row>
    <row r="89" spans="1:7" ht="12.75">
      <c r="A89" s="186">
        <v>81</v>
      </c>
      <c r="B89" s="185" t="s">
        <v>47</v>
      </c>
      <c r="C89" s="187" t="s">
        <v>7</v>
      </c>
      <c r="D89" s="187">
        <f>'Коэфф.повыш.цен'!E87</f>
        <v>40</v>
      </c>
      <c r="E89" s="188">
        <f>'Коэфф.повыш.цен'!G87</f>
        <v>254</v>
      </c>
      <c r="F89" s="189"/>
      <c r="G89" s="189"/>
    </row>
    <row r="90" spans="1:7" ht="12.75">
      <c r="A90" s="186">
        <v>82</v>
      </c>
      <c r="B90" s="185" t="s">
        <v>6</v>
      </c>
      <c r="C90" s="187" t="s">
        <v>5</v>
      </c>
      <c r="D90" s="187">
        <f>'Коэфф.повыш.цен'!E88</f>
        <v>20</v>
      </c>
      <c r="E90" s="188">
        <f>'Коэфф.повыш.цен'!G88</f>
        <v>127</v>
      </c>
      <c r="F90" s="189"/>
      <c r="G90" s="189"/>
    </row>
    <row r="91" spans="1:7" ht="12.75">
      <c r="A91" s="186">
        <v>83</v>
      </c>
      <c r="B91" s="185" t="s">
        <v>48</v>
      </c>
      <c r="C91" s="187" t="s">
        <v>5</v>
      </c>
      <c r="D91" s="187">
        <f>'Коэфф.повыш.цен'!E89</f>
        <v>40</v>
      </c>
      <c r="E91" s="188">
        <f>'Коэфф.повыш.цен'!G89</f>
        <v>221</v>
      </c>
      <c r="F91" s="189"/>
      <c r="G91" s="189"/>
    </row>
    <row r="92" spans="1:7" ht="12.75">
      <c r="A92" s="186">
        <v>84</v>
      </c>
      <c r="B92" s="185" t="s">
        <v>6</v>
      </c>
      <c r="C92" s="187" t="s">
        <v>5</v>
      </c>
      <c r="D92" s="187">
        <f>'Коэфф.повыш.цен'!E90</f>
        <v>20</v>
      </c>
      <c r="E92" s="188">
        <f>'Коэфф.повыш.цен'!G90</f>
        <v>110</v>
      </c>
      <c r="F92" s="189"/>
      <c r="G92" s="189"/>
    </row>
    <row r="93" spans="1:7" ht="12.75">
      <c r="A93" s="186">
        <v>85</v>
      </c>
      <c r="B93" s="185" t="s">
        <v>49</v>
      </c>
      <c r="C93" s="187" t="s">
        <v>5</v>
      </c>
      <c r="D93" s="187">
        <f>'Коэфф.повыш.цен'!E91</f>
        <v>40</v>
      </c>
      <c r="E93" s="188">
        <f>'Коэфф.повыш.цен'!G91</f>
        <v>243</v>
      </c>
      <c r="F93" s="189"/>
      <c r="G93" s="189"/>
    </row>
    <row r="94" spans="1:7" ht="12.75">
      <c r="A94" s="186">
        <v>86</v>
      </c>
      <c r="B94" s="185" t="s">
        <v>6</v>
      </c>
      <c r="C94" s="187" t="s">
        <v>5</v>
      </c>
      <c r="D94" s="187">
        <f>'Коэфф.повыш.цен'!E92</f>
        <v>20</v>
      </c>
      <c r="E94" s="188">
        <f>'Коэфф.повыш.цен'!G92</f>
        <v>121</v>
      </c>
      <c r="F94" s="189"/>
      <c r="G94" s="189"/>
    </row>
    <row r="95" spans="1:7" ht="12.75">
      <c r="A95" s="186">
        <v>87</v>
      </c>
      <c r="B95" s="185" t="s">
        <v>50</v>
      </c>
      <c r="C95" s="187" t="s">
        <v>5</v>
      </c>
      <c r="D95" s="187">
        <f>'Коэфф.повыш.цен'!E93</f>
        <v>40</v>
      </c>
      <c r="E95" s="188">
        <f>'Коэфф.повыш.цен'!G93</f>
        <v>254</v>
      </c>
      <c r="F95" s="189"/>
      <c r="G95" s="189"/>
    </row>
    <row r="96" spans="1:7" ht="12.75">
      <c r="A96" s="186">
        <v>88</v>
      </c>
      <c r="B96" s="185" t="s">
        <v>6</v>
      </c>
      <c r="C96" s="187" t="s">
        <v>5</v>
      </c>
      <c r="D96" s="187">
        <f>'Коэфф.повыш.цен'!E94</f>
        <v>20</v>
      </c>
      <c r="E96" s="188">
        <f>'Коэфф.повыш.цен'!G94</f>
        <v>127</v>
      </c>
      <c r="F96" s="189"/>
      <c r="G96" s="189"/>
    </row>
    <row r="97" spans="1:7" ht="12.75">
      <c r="A97" s="186">
        <v>89</v>
      </c>
      <c r="B97" s="185" t="s">
        <v>51</v>
      </c>
      <c r="C97" s="187" t="s">
        <v>5</v>
      </c>
      <c r="D97" s="187">
        <f>'Коэфф.повыш.цен'!E95</f>
        <v>40</v>
      </c>
      <c r="E97" s="188">
        <f>'Коэфф.повыш.цен'!G95</f>
        <v>221</v>
      </c>
      <c r="F97" s="189"/>
      <c r="G97" s="189"/>
    </row>
    <row r="98" spans="1:7" ht="12.75">
      <c r="A98" s="186">
        <v>90</v>
      </c>
      <c r="B98" s="185" t="s">
        <v>6</v>
      </c>
      <c r="C98" s="187" t="s">
        <v>5</v>
      </c>
      <c r="D98" s="187">
        <f>'Коэфф.повыш.цен'!E96</f>
        <v>20</v>
      </c>
      <c r="E98" s="188">
        <f>'Коэфф.повыш.цен'!G96</f>
        <v>110</v>
      </c>
      <c r="F98" s="189"/>
      <c r="G98" s="189"/>
    </row>
    <row r="99" spans="1:7" ht="12.75">
      <c r="A99" s="186">
        <v>91</v>
      </c>
      <c r="B99" s="185" t="s">
        <v>52</v>
      </c>
      <c r="C99" s="187" t="s">
        <v>5</v>
      </c>
      <c r="D99" s="187">
        <f>'Коэфф.повыш.цен'!E97</f>
        <v>40</v>
      </c>
      <c r="E99" s="188">
        <f>'Коэфф.повыш.цен'!G97</f>
        <v>243</v>
      </c>
      <c r="F99" s="189"/>
      <c r="G99" s="189"/>
    </row>
    <row r="100" spans="1:7" ht="12.75">
      <c r="A100" s="186">
        <v>92</v>
      </c>
      <c r="B100" s="185" t="s">
        <v>6</v>
      </c>
      <c r="C100" s="187" t="s">
        <v>5</v>
      </c>
      <c r="D100" s="187">
        <f>'Коэфф.повыш.цен'!E98</f>
        <v>20</v>
      </c>
      <c r="E100" s="188">
        <f>'Коэфф.повыш.цен'!G98</f>
        <v>121</v>
      </c>
      <c r="F100" s="189"/>
      <c r="G100" s="189"/>
    </row>
    <row r="101" spans="1:7" ht="12.75">
      <c r="A101" s="186">
        <v>93</v>
      </c>
      <c r="B101" s="185" t="s">
        <v>53</v>
      </c>
      <c r="C101" s="187" t="s">
        <v>5</v>
      </c>
      <c r="D101" s="187">
        <f>'Коэфф.повыш.цен'!E99</f>
        <v>40</v>
      </c>
      <c r="E101" s="188">
        <f>'Коэфф.повыш.цен'!G99</f>
        <v>254</v>
      </c>
      <c r="F101" s="189"/>
      <c r="G101" s="189"/>
    </row>
    <row r="102" spans="1:7" ht="12.75">
      <c r="A102" s="186">
        <v>94</v>
      </c>
      <c r="B102" s="185" t="s">
        <v>6</v>
      </c>
      <c r="C102" s="187" t="s">
        <v>5</v>
      </c>
      <c r="D102" s="187">
        <f>'Коэфф.повыш.цен'!E100</f>
        <v>20</v>
      </c>
      <c r="E102" s="188">
        <f>'Коэфф.повыш.цен'!G100</f>
        <v>127</v>
      </c>
      <c r="F102" s="189"/>
      <c r="G102" s="189"/>
    </row>
    <row r="103" spans="1:7" ht="12.75">
      <c r="A103" s="186">
        <v>95</v>
      </c>
      <c r="B103" s="185" t="s">
        <v>54</v>
      </c>
      <c r="C103" s="187" t="s">
        <v>5</v>
      </c>
      <c r="D103" s="187">
        <f>'Коэфф.повыш.цен'!E101</f>
        <v>40</v>
      </c>
      <c r="E103" s="188">
        <f>'Коэфф.повыш.цен'!G101</f>
        <v>221</v>
      </c>
      <c r="F103" s="189"/>
      <c r="G103" s="189"/>
    </row>
    <row r="104" spans="1:7" ht="12.75">
      <c r="A104" s="186">
        <v>96</v>
      </c>
      <c r="B104" s="185" t="s">
        <v>6</v>
      </c>
      <c r="C104" s="187" t="s">
        <v>5</v>
      </c>
      <c r="D104" s="187">
        <f>'Коэфф.повыш.цен'!E102</f>
        <v>20</v>
      </c>
      <c r="E104" s="188">
        <f>'Коэфф.повыш.цен'!G102</f>
        <v>110</v>
      </c>
      <c r="F104" s="189"/>
      <c r="G104" s="189"/>
    </row>
    <row r="105" spans="1:7" ht="12.75">
      <c r="A105" s="186">
        <v>97</v>
      </c>
      <c r="B105" s="185" t="s">
        <v>55</v>
      </c>
      <c r="C105" s="187" t="s">
        <v>5</v>
      </c>
      <c r="D105" s="187">
        <f>'Коэфф.повыш.цен'!E103</f>
        <v>40</v>
      </c>
      <c r="E105" s="188">
        <f>'Коэфф.повыш.цен'!G103</f>
        <v>243</v>
      </c>
      <c r="F105" s="189"/>
      <c r="G105" s="189"/>
    </row>
    <row r="106" spans="1:7" ht="12.75">
      <c r="A106" s="186">
        <v>98</v>
      </c>
      <c r="B106" s="185" t="s">
        <v>6</v>
      </c>
      <c r="C106" s="187" t="s">
        <v>5</v>
      </c>
      <c r="D106" s="187">
        <f>'Коэфф.повыш.цен'!E104</f>
        <v>20</v>
      </c>
      <c r="E106" s="188">
        <f>'Коэфф.повыш.цен'!G104</f>
        <v>121</v>
      </c>
      <c r="F106" s="189"/>
      <c r="G106" s="189"/>
    </row>
    <row r="107" spans="1:7" ht="12.75">
      <c r="A107" s="186">
        <v>99</v>
      </c>
      <c r="B107" s="185" t="s">
        <v>56</v>
      </c>
      <c r="C107" s="187" t="s">
        <v>5</v>
      </c>
      <c r="D107" s="187">
        <f>'Коэфф.повыш.цен'!E105</f>
        <v>40</v>
      </c>
      <c r="E107" s="188">
        <f>'Коэфф.повыш.цен'!G105</f>
        <v>254</v>
      </c>
      <c r="F107" s="189"/>
      <c r="G107" s="189"/>
    </row>
    <row r="108" spans="1:7" ht="12.75">
      <c r="A108" s="186">
        <v>100</v>
      </c>
      <c r="B108" s="185" t="s">
        <v>6</v>
      </c>
      <c r="C108" s="187" t="s">
        <v>5</v>
      </c>
      <c r="D108" s="187">
        <f>'Коэфф.повыш.цен'!E106</f>
        <v>20</v>
      </c>
      <c r="E108" s="188">
        <f>'Коэфф.повыш.цен'!G106</f>
        <v>127</v>
      </c>
      <c r="F108" s="189"/>
      <c r="G108" s="189"/>
    </row>
    <row r="109" spans="1:7" ht="12.75">
      <c r="A109" s="186">
        <v>101</v>
      </c>
      <c r="B109" s="185" t="s">
        <v>57</v>
      </c>
      <c r="C109" s="187" t="s">
        <v>5</v>
      </c>
      <c r="D109" s="187">
        <f>'Коэфф.повыш.цен'!E107</f>
        <v>40</v>
      </c>
      <c r="E109" s="188">
        <f>'Коэфф.повыш.цен'!G107</f>
        <v>221</v>
      </c>
      <c r="F109" s="189"/>
      <c r="G109" s="189"/>
    </row>
    <row r="110" spans="1:7" ht="12.75">
      <c r="A110" s="186">
        <v>102</v>
      </c>
      <c r="B110" s="185" t="s">
        <v>6</v>
      </c>
      <c r="C110" s="187" t="s">
        <v>5</v>
      </c>
      <c r="D110" s="187">
        <f>'Коэфф.повыш.цен'!E108</f>
        <v>20</v>
      </c>
      <c r="E110" s="188">
        <f>'Коэфф.повыш.цен'!G108</f>
        <v>110</v>
      </c>
      <c r="F110" s="189"/>
      <c r="G110" s="189"/>
    </row>
    <row r="111" spans="1:7" ht="12.75">
      <c r="A111" s="186">
        <v>103</v>
      </c>
      <c r="B111" s="185" t="s">
        <v>58</v>
      </c>
      <c r="C111" s="187" t="s">
        <v>5</v>
      </c>
      <c r="D111" s="187">
        <f>'Коэфф.повыш.цен'!E109</f>
        <v>40</v>
      </c>
      <c r="E111" s="188">
        <f>'Коэфф.повыш.цен'!G109</f>
        <v>243</v>
      </c>
      <c r="F111" s="189"/>
      <c r="G111" s="189"/>
    </row>
    <row r="112" spans="1:7" ht="12.75">
      <c r="A112" s="186">
        <v>104</v>
      </c>
      <c r="B112" s="185" t="s">
        <v>6</v>
      </c>
      <c r="C112" s="187" t="s">
        <v>5</v>
      </c>
      <c r="D112" s="187">
        <f>'Коэфф.повыш.цен'!E110</f>
        <v>20</v>
      </c>
      <c r="E112" s="188">
        <f>'Коэфф.повыш.цен'!G110</f>
        <v>121</v>
      </c>
      <c r="F112" s="189"/>
      <c r="G112" s="189"/>
    </row>
    <row r="113" spans="1:7" ht="12.75">
      <c r="A113" s="186">
        <v>105</v>
      </c>
      <c r="B113" s="185" t="s">
        <v>59</v>
      </c>
      <c r="C113" s="187" t="s">
        <v>5</v>
      </c>
      <c r="D113" s="187">
        <f>'Коэфф.повыш.цен'!E111</f>
        <v>40</v>
      </c>
      <c r="E113" s="188">
        <f>'Коэфф.повыш.цен'!G111</f>
        <v>254</v>
      </c>
      <c r="F113" s="189"/>
      <c r="G113" s="189"/>
    </row>
    <row r="114" spans="1:7" ht="12.75">
      <c r="A114" s="186">
        <v>106</v>
      </c>
      <c r="B114" s="185" t="s">
        <v>6</v>
      </c>
      <c r="C114" s="187" t="s">
        <v>5</v>
      </c>
      <c r="D114" s="187">
        <f>'Коэфф.повыш.цен'!E112</f>
        <v>20</v>
      </c>
      <c r="E114" s="188">
        <f>'Коэфф.повыш.цен'!G112</f>
        <v>127</v>
      </c>
      <c r="F114" s="189"/>
      <c r="G114" s="189"/>
    </row>
    <row r="115" spans="1:7" ht="12.75">
      <c r="A115" s="186">
        <v>107</v>
      </c>
      <c r="B115" s="185" t="s">
        <v>60</v>
      </c>
      <c r="C115" s="187" t="s">
        <v>5</v>
      </c>
      <c r="D115" s="187">
        <f>'Коэфф.повыш.цен'!E113</f>
        <v>40</v>
      </c>
      <c r="E115" s="188">
        <f>'Коэфф.повыш.цен'!G113</f>
        <v>221</v>
      </c>
      <c r="F115" s="189"/>
      <c r="G115" s="189"/>
    </row>
    <row r="116" spans="1:7" ht="12.75">
      <c r="A116" s="186">
        <v>108</v>
      </c>
      <c r="B116" s="185" t="s">
        <v>6</v>
      </c>
      <c r="C116" s="187" t="s">
        <v>5</v>
      </c>
      <c r="D116" s="187">
        <f>'Коэфф.повыш.цен'!E114</f>
        <v>20</v>
      </c>
      <c r="E116" s="188">
        <f>'Коэфф.повыш.цен'!G114</f>
        <v>110</v>
      </c>
      <c r="F116" s="189"/>
      <c r="G116" s="189"/>
    </row>
    <row r="117" spans="1:7" ht="12.75">
      <c r="A117" s="186">
        <v>109</v>
      </c>
      <c r="B117" s="185" t="s">
        <v>61</v>
      </c>
      <c r="C117" s="187" t="s">
        <v>5</v>
      </c>
      <c r="D117" s="187">
        <f>'Коэфф.повыш.цен'!E115</f>
        <v>40</v>
      </c>
      <c r="E117" s="188">
        <f>'Коэфф.повыш.цен'!G115</f>
        <v>243</v>
      </c>
      <c r="F117" s="189"/>
      <c r="G117" s="189"/>
    </row>
    <row r="118" spans="1:7" ht="12.75">
      <c r="A118" s="186">
        <v>110</v>
      </c>
      <c r="B118" s="185" t="s">
        <v>6</v>
      </c>
      <c r="C118" s="187" t="s">
        <v>5</v>
      </c>
      <c r="D118" s="187">
        <f>'Коэфф.повыш.цен'!E116</f>
        <v>20</v>
      </c>
      <c r="E118" s="188">
        <f>'Коэфф.повыш.цен'!G116</f>
        <v>121</v>
      </c>
      <c r="F118" s="189"/>
      <c r="G118" s="189"/>
    </row>
    <row r="119" spans="1:7" ht="12.75">
      <c r="A119" s="186">
        <v>111</v>
      </c>
      <c r="B119" s="185" t="s">
        <v>62</v>
      </c>
      <c r="C119" s="187" t="s">
        <v>5</v>
      </c>
      <c r="D119" s="187">
        <f>'Коэфф.повыш.цен'!E117</f>
        <v>40</v>
      </c>
      <c r="E119" s="188">
        <f>'Коэфф.повыш.цен'!G117</f>
        <v>254</v>
      </c>
      <c r="F119" s="189"/>
      <c r="G119" s="189"/>
    </row>
    <row r="120" spans="1:7" ht="12.75">
      <c r="A120" s="186">
        <v>112</v>
      </c>
      <c r="B120" s="185" t="s">
        <v>6</v>
      </c>
      <c r="C120" s="187" t="s">
        <v>5</v>
      </c>
      <c r="D120" s="187">
        <f>'Коэфф.повыш.цен'!E118</f>
        <v>20</v>
      </c>
      <c r="E120" s="188">
        <f>'Коэфф.повыш.цен'!G118</f>
        <v>127</v>
      </c>
      <c r="F120" s="189"/>
      <c r="G120" s="189"/>
    </row>
    <row r="121" spans="1:7" ht="12.75">
      <c r="A121" s="186">
        <v>113</v>
      </c>
      <c r="B121" s="185" t="s">
        <v>63</v>
      </c>
      <c r="C121" s="187" t="s">
        <v>5</v>
      </c>
      <c r="D121" s="187">
        <f>'Коэфф.повыш.цен'!E119</f>
        <v>40</v>
      </c>
      <c r="E121" s="188">
        <f>'Коэфф.повыш.цен'!G119</f>
        <v>221</v>
      </c>
      <c r="F121" s="189"/>
      <c r="G121" s="189"/>
    </row>
    <row r="122" spans="1:7" ht="12.75">
      <c r="A122" s="186">
        <v>114</v>
      </c>
      <c r="B122" s="185" t="s">
        <v>6</v>
      </c>
      <c r="C122" s="187" t="s">
        <v>5</v>
      </c>
      <c r="D122" s="187">
        <f>'Коэфф.повыш.цен'!E120</f>
        <v>20</v>
      </c>
      <c r="E122" s="188">
        <f>'Коэфф.повыш.цен'!G120</f>
        <v>110</v>
      </c>
      <c r="F122" s="189"/>
      <c r="G122" s="189"/>
    </row>
    <row r="123" spans="1:7" ht="12.75">
      <c r="A123" s="186">
        <v>115</v>
      </c>
      <c r="B123" s="185" t="s">
        <v>64</v>
      </c>
      <c r="C123" s="187" t="s">
        <v>5</v>
      </c>
      <c r="D123" s="187">
        <f>'Коэфф.повыш.цен'!E121</f>
        <v>40</v>
      </c>
      <c r="E123" s="188">
        <f>'Коэфф.повыш.цен'!G121</f>
        <v>272</v>
      </c>
      <c r="F123" s="189"/>
      <c r="G123" s="189"/>
    </row>
    <row r="124" spans="1:7" ht="12.75">
      <c r="A124" s="186">
        <v>116</v>
      </c>
      <c r="B124" s="185" t="s">
        <v>6</v>
      </c>
      <c r="C124" s="187" t="s">
        <v>5</v>
      </c>
      <c r="D124" s="187">
        <f>'Коэфф.повыш.цен'!E122</f>
        <v>20</v>
      </c>
      <c r="E124" s="188">
        <f>'Коэфф.повыш.цен'!G122</f>
        <v>136</v>
      </c>
      <c r="F124" s="189"/>
      <c r="G124" s="189"/>
    </row>
    <row r="125" spans="1:7" ht="12.75">
      <c r="A125" s="186">
        <v>117</v>
      </c>
      <c r="B125" s="185" t="s">
        <v>65</v>
      </c>
      <c r="C125" s="187" t="s">
        <v>5</v>
      </c>
      <c r="D125" s="187">
        <f>'Коэфф.повыш.цен'!E123</f>
        <v>40</v>
      </c>
      <c r="E125" s="188">
        <f>'Коэфф.повыш.цен'!G123</f>
        <v>262</v>
      </c>
      <c r="F125" s="189"/>
      <c r="G125" s="189"/>
    </row>
    <row r="126" spans="1:7" ht="12.75">
      <c r="A126" s="186">
        <v>118</v>
      </c>
      <c r="B126" s="185" t="s">
        <v>6</v>
      </c>
      <c r="C126" s="187" t="s">
        <v>5</v>
      </c>
      <c r="D126" s="187">
        <f>'Коэфф.повыш.цен'!E124</f>
        <v>20</v>
      </c>
      <c r="E126" s="188">
        <f>'Коэфф.повыш.цен'!G124</f>
        <v>141</v>
      </c>
      <c r="F126" s="189"/>
      <c r="G126" s="189"/>
    </row>
    <row r="127" spans="1:7" ht="12.75">
      <c r="A127" s="186">
        <v>119</v>
      </c>
      <c r="B127" s="185" t="s">
        <v>66</v>
      </c>
      <c r="C127" s="187" t="s">
        <v>5</v>
      </c>
      <c r="D127" s="187">
        <f>'Коэфф.повыш.цен'!E125</f>
        <v>40</v>
      </c>
      <c r="E127" s="188">
        <f>'Коэфф.повыш.цен'!G125</f>
        <v>273</v>
      </c>
      <c r="F127" s="189"/>
      <c r="G127" s="189"/>
    </row>
    <row r="128" spans="1:7" ht="12.75">
      <c r="A128" s="186">
        <v>120</v>
      </c>
      <c r="B128" s="185" t="s">
        <v>6</v>
      </c>
      <c r="C128" s="187" t="s">
        <v>5</v>
      </c>
      <c r="D128" s="187">
        <f>'Коэфф.повыш.цен'!E126</f>
        <v>20</v>
      </c>
      <c r="E128" s="188">
        <f>'Коэфф.повыш.цен'!G126</f>
        <v>146</v>
      </c>
      <c r="F128" s="189"/>
      <c r="G128" s="189"/>
    </row>
    <row r="129" spans="1:7" ht="12.75">
      <c r="A129" s="186">
        <v>121</v>
      </c>
      <c r="B129" s="185" t="s">
        <v>67</v>
      </c>
      <c r="C129" s="187" t="s">
        <v>5</v>
      </c>
      <c r="D129" s="187">
        <f>'Коэфф.повыш.цен'!E127</f>
        <v>40</v>
      </c>
      <c r="E129" s="188">
        <f>'Коэфф.повыш.цен'!G127</f>
        <v>240</v>
      </c>
      <c r="F129" s="189"/>
      <c r="G129" s="189"/>
    </row>
    <row r="130" spans="1:7" ht="12.75">
      <c r="A130" s="186">
        <v>122</v>
      </c>
      <c r="B130" s="185" t="s">
        <v>6</v>
      </c>
      <c r="C130" s="187" t="s">
        <v>5</v>
      </c>
      <c r="D130" s="187">
        <f>'Коэфф.повыш.цен'!E128</f>
        <v>20</v>
      </c>
      <c r="E130" s="188">
        <f>'Коэфф.повыш.цен'!G128</f>
        <v>130</v>
      </c>
      <c r="F130" s="189"/>
      <c r="G130" s="189"/>
    </row>
    <row r="131" spans="1:7" ht="15.75" customHeight="1">
      <c r="A131" s="291" t="s">
        <v>638</v>
      </c>
      <c r="B131" s="280" t="s">
        <v>639</v>
      </c>
      <c r="C131" s="279"/>
      <c r="D131" s="279"/>
      <c r="E131" s="279"/>
      <c r="F131" s="279"/>
      <c r="G131" s="281"/>
    </row>
    <row r="132" spans="1:7" ht="25.5">
      <c r="A132" s="186">
        <v>123</v>
      </c>
      <c r="B132" s="183" t="s">
        <v>531</v>
      </c>
      <c r="C132" s="190" t="s">
        <v>5</v>
      </c>
      <c r="D132" s="187" t="str">
        <f>'Коэфф.повыш.цен'!E130</f>
        <v>2,5 час</v>
      </c>
      <c r="E132" s="200">
        <f>'Коэфф.повыш.цен'!G130</f>
        <v>385</v>
      </c>
      <c r="F132" s="189"/>
      <c r="G132" s="189"/>
    </row>
    <row r="133" spans="1:7" ht="25.5">
      <c r="A133" s="186">
        <v>124</v>
      </c>
      <c r="B133" s="183" t="s">
        <v>532</v>
      </c>
      <c r="C133" s="191" t="s">
        <v>533</v>
      </c>
      <c r="D133" s="187" t="str">
        <f>'Коэфф.повыш.цен'!E131</f>
        <v>19,5 час</v>
      </c>
      <c r="E133" s="200">
        <f>'Коэфф.повыш.цен'!G131</f>
        <v>3002</v>
      </c>
      <c r="F133" s="189"/>
      <c r="G133" s="189"/>
    </row>
    <row r="134" spans="1:7" ht="16.5" customHeight="1">
      <c r="A134" s="291" t="s">
        <v>640</v>
      </c>
      <c r="B134" s="386" t="s">
        <v>641</v>
      </c>
      <c r="C134" s="387"/>
      <c r="D134" s="387"/>
      <c r="E134" s="387"/>
      <c r="F134" s="387"/>
      <c r="G134" s="361"/>
    </row>
    <row r="135" spans="1:7" ht="15" customHeight="1">
      <c r="A135" s="186">
        <v>125</v>
      </c>
      <c r="B135" s="185" t="s">
        <v>68</v>
      </c>
      <c r="C135" s="187" t="s">
        <v>69</v>
      </c>
      <c r="D135" s="187">
        <f>'Коэфф.повыш.цен'!E133</f>
        <v>40</v>
      </c>
      <c r="E135" s="188">
        <f>'Коэфф.повыш.цен'!G133</f>
        <v>274</v>
      </c>
      <c r="F135" s="189"/>
      <c r="G135" s="189"/>
    </row>
    <row r="136" spans="1:7" ht="12.75" customHeight="1">
      <c r="A136" s="186">
        <v>126</v>
      </c>
      <c r="B136" s="185" t="s">
        <v>70</v>
      </c>
      <c r="C136" s="187" t="s">
        <v>71</v>
      </c>
      <c r="D136" s="187">
        <f>'Коэфф.повыш.цен'!E134</f>
        <v>20</v>
      </c>
      <c r="E136" s="188">
        <f>'Коэфф.повыш.цен'!G134</f>
        <v>181</v>
      </c>
      <c r="F136" s="189"/>
      <c r="G136" s="189"/>
    </row>
    <row r="137" spans="1:7" ht="13.5" customHeight="1">
      <c r="A137" s="186">
        <v>127</v>
      </c>
      <c r="B137" s="185" t="s">
        <v>72</v>
      </c>
      <c r="C137" s="187" t="s">
        <v>71</v>
      </c>
      <c r="D137" s="187">
        <f>'Коэфф.повыш.цен'!E136</f>
        <v>20</v>
      </c>
      <c r="E137" s="188">
        <f>'Коэфф.повыш.цен'!G136</f>
        <v>127</v>
      </c>
      <c r="F137" s="189"/>
      <c r="G137" s="189"/>
    </row>
    <row r="138" spans="1:7" ht="15" customHeight="1">
      <c r="A138" s="292" t="s">
        <v>642</v>
      </c>
      <c r="B138" s="250" t="s">
        <v>643</v>
      </c>
      <c r="C138" s="251"/>
      <c r="D138" s="251"/>
      <c r="E138" s="251"/>
      <c r="F138" s="251"/>
      <c r="G138" s="249"/>
    </row>
    <row r="139" spans="1:7" ht="12.75">
      <c r="A139" s="192">
        <v>128</v>
      </c>
      <c r="B139" s="183" t="s">
        <v>73</v>
      </c>
      <c r="C139" s="190" t="s">
        <v>74</v>
      </c>
      <c r="D139" s="190">
        <f>'Коэфф.повыш.цен'!E138</f>
        <v>10</v>
      </c>
      <c r="E139" s="193">
        <f>'Коэфф.повыш.цен'!G138</f>
        <v>53</v>
      </c>
      <c r="F139" s="194"/>
      <c r="G139" s="194"/>
    </row>
    <row r="140" spans="1:7" ht="12.75">
      <c r="A140" s="192">
        <v>129</v>
      </c>
      <c r="B140" s="183" t="s">
        <v>75</v>
      </c>
      <c r="C140" s="190" t="s">
        <v>74</v>
      </c>
      <c r="D140" s="190">
        <f>'Коэфф.повыш.цен'!E139</f>
        <v>10</v>
      </c>
      <c r="E140" s="193">
        <f>'Коэфф.повыш.цен'!G139</f>
        <v>53</v>
      </c>
      <c r="F140" s="194"/>
      <c r="G140" s="194"/>
    </row>
    <row r="141" spans="1:7" ht="12.75">
      <c r="A141" s="192">
        <v>130</v>
      </c>
      <c r="B141" s="183" t="s">
        <v>76</v>
      </c>
      <c r="C141" s="190" t="s">
        <v>74</v>
      </c>
      <c r="D141" s="190">
        <f>'Коэфф.повыш.цен'!E140</f>
        <v>10</v>
      </c>
      <c r="E141" s="193">
        <f>'Коэфф.повыш.цен'!G140</f>
        <v>53</v>
      </c>
      <c r="F141" s="194"/>
      <c r="G141" s="194"/>
    </row>
    <row r="142" spans="1:7" ht="12.75">
      <c r="A142" s="192">
        <v>131</v>
      </c>
      <c r="B142" s="183" t="s">
        <v>77</v>
      </c>
      <c r="C142" s="190" t="s">
        <v>74</v>
      </c>
      <c r="D142" s="190">
        <f>'Коэфф.повыш.цен'!E141</f>
        <v>10</v>
      </c>
      <c r="E142" s="193">
        <f>'Коэфф.повыш.цен'!G141</f>
        <v>53</v>
      </c>
      <c r="F142" s="194"/>
      <c r="G142" s="194"/>
    </row>
    <row r="143" spans="1:7" ht="12.75">
      <c r="A143" s="192">
        <v>132</v>
      </c>
      <c r="B143" s="183" t="s">
        <v>78</v>
      </c>
      <c r="C143" s="190" t="s">
        <v>74</v>
      </c>
      <c r="D143" s="190">
        <f>'Коэфф.повыш.цен'!E142</f>
        <v>10</v>
      </c>
      <c r="E143" s="193">
        <f>'Коэфф.повыш.цен'!G142</f>
        <v>53</v>
      </c>
      <c r="F143" s="194"/>
      <c r="G143" s="194"/>
    </row>
    <row r="144" spans="1:7" ht="12.75">
      <c r="A144" s="192">
        <v>133</v>
      </c>
      <c r="B144" s="183" t="s">
        <v>79</v>
      </c>
      <c r="C144" s="187" t="s">
        <v>74</v>
      </c>
      <c r="D144" s="190">
        <f>'Коэфф.повыш.цен'!E143</f>
        <v>10</v>
      </c>
      <c r="E144" s="193">
        <f>'Коэфф.повыш.цен'!G143</f>
        <v>61</v>
      </c>
      <c r="F144" s="194"/>
      <c r="G144" s="194"/>
    </row>
    <row r="145" spans="1:7" ht="12.75">
      <c r="A145" s="192">
        <v>134</v>
      </c>
      <c r="B145" s="183" t="s">
        <v>80</v>
      </c>
      <c r="C145" s="190" t="s">
        <v>74</v>
      </c>
      <c r="D145" s="190">
        <f>'Коэфф.повыш.цен'!E144</f>
        <v>10</v>
      </c>
      <c r="E145" s="193">
        <f>'Коэфф.повыш.цен'!G144</f>
        <v>70</v>
      </c>
      <c r="F145" s="194"/>
      <c r="G145" s="194"/>
    </row>
    <row r="146" spans="1:7" ht="14.25" customHeight="1">
      <c r="A146" s="292" t="s">
        <v>644</v>
      </c>
      <c r="B146" s="250" t="s">
        <v>645</v>
      </c>
      <c r="C146" s="251"/>
      <c r="D146" s="251"/>
      <c r="E146" s="251"/>
      <c r="F146" s="251"/>
      <c r="G146" s="249"/>
    </row>
    <row r="147" spans="1:7" ht="12.75">
      <c r="A147" s="192">
        <v>135</v>
      </c>
      <c r="B147" s="183" t="s">
        <v>81</v>
      </c>
      <c r="C147" s="190" t="s">
        <v>74</v>
      </c>
      <c r="D147" s="190"/>
      <c r="E147" s="193">
        <f>SUM(E148:E154)</f>
        <v>351</v>
      </c>
      <c r="F147" s="195"/>
      <c r="G147" s="195"/>
    </row>
    <row r="148" spans="1:7" ht="12.75">
      <c r="A148" s="192"/>
      <c r="B148" s="183" t="s">
        <v>73</v>
      </c>
      <c r="C148" s="190"/>
      <c r="D148" s="190"/>
      <c r="E148" s="193">
        <f>'Коэфф.повыш.цен'!G147</f>
        <v>53</v>
      </c>
      <c r="F148" s="195"/>
      <c r="G148" s="195"/>
    </row>
    <row r="149" spans="1:7" ht="12.75">
      <c r="A149" s="192"/>
      <c r="B149" s="183" t="s">
        <v>76</v>
      </c>
      <c r="C149" s="190"/>
      <c r="D149" s="190"/>
      <c r="E149" s="193">
        <f>'Коэфф.повыш.цен'!G148</f>
        <v>53</v>
      </c>
      <c r="F149" s="195"/>
      <c r="G149" s="195"/>
    </row>
    <row r="150" spans="1:7" ht="12.75">
      <c r="A150" s="192"/>
      <c r="B150" s="183" t="s">
        <v>75</v>
      </c>
      <c r="C150" s="190"/>
      <c r="D150" s="190"/>
      <c r="E150" s="193">
        <f>'Коэфф.повыш.цен'!G149</f>
        <v>53</v>
      </c>
      <c r="F150" s="195"/>
      <c r="G150" s="195"/>
    </row>
    <row r="151" spans="1:7" ht="12.75">
      <c r="A151" s="192"/>
      <c r="B151" s="183" t="s">
        <v>77</v>
      </c>
      <c r="C151" s="190"/>
      <c r="D151" s="190"/>
      <c r="E151" s="193">
        <f>'Коэфф.повыш.цен'!G150</f>
        <v>53</v>
      </c>
      <c r="F151" s="195"/>
      <c r="G151" s="195"/>
    </row>
    <row r="152" spans="1:7" ht="12.75">
      <c r="A152" s="192"/>
      <c r="B152" s="183" t="s">
        <v>78</v>
      </c>
      <c r="C152" s="190"/>
      <c r="D152" s="190"/>
      <c r="E152" s="193">
        <f>'Коэфф.повыш.цен'!G151</f>
        <v>53</v>
      </c>
      <c r="F152" s="195"/>
      <c r="G152" s="195"/>
    </row>
    <row r="153" spans="1:7" ht="12.75">
      <c r="A153" s="192"/>
      <c r="B153" s="183" t="s">
        <v>539</v>
      </c>
      <c r="C153" s="190"/>
      <c r="D153" s="190"/>
      <c r="E153" s="193">
        <f>'Коэфф.повыш.цен'!G152</f>
        <v>71</v>
      </c>
      <c r="F153" s="195"/>
      <c r="G153" s="195"/>
    </row>
    <row r="154" spans="1:7" ht="12.75">
      <c r="A154" s="192"/>
      <c r="B154" s="183" t="s">
        <v>416</v>
      </c>
      <c r="C154" s="190"/>
      <c r="D154" s="190"/>
      <c r="E154" s="193">
        <f>'Коэфф.повыш.цен'!G153</f>
        <v>15</v>
      </c>
      <c r="F154" s="195"/>
      <c r="G154" s="195"/>
    </row>
    <row r="155" spans="1:7" ht="38.25">
      <c r="A155" s="192">
        <v>136</v>
      </c>
      <c r="B155" s="197" t="s">
        <v>82</v>
      </c>
      <c r="C155" s="190" t="s">
        <v>74</v>
      </c>
      <c r="D155" s="190"/>
      <c r="E155" s="196">
        <f>SUM(E156:E166)</f>
        <v>595</v>
      </c>
      <c r="F155" s="195"/>
      <c r="G155" s="195"/>
    </row>
    <row r="156" spans="1:7" ht="12.75">
      <c r="A156" s="192"/>
      <c r="B156" s="183" t="s">
        <v>73</v>
      </c>
      <c r="C156" s="190"/>
      <c r="D156" s="190"/>
      <c r="E156" s="193">
        <f>'Коэфф.повыш.цен'!G155</f>
        <v>53</v>
      </c>
      <c r="F156" s="195"/>
      <c r="G156" s="195"/>
    </row>
    <row r="157" spans="1:7" ht="12.75">
      <c r="A157" s="192"/>
      <c r="B157" s="183" t="s">
        <v>76</v>
      </c>
      <c r="C157" s="190"/>
      <c r="D157" s="190"/>
      <c r="E157" s="193">
        <f>'Коэфф.повыш.цен'!G156</f>
        <v>53</v>
      </c>
      <c r="F157" s="195"/>
      <c r="G157" s="195"/>
    </row>
    <row r="158" spans="1:7" ht="12.75">
      <c r="A158" s="192"/>
      <c r="B158" s="183" t="s">
        <v>75</v>
      </c>
      <c r="C158" s="190"/>
      <c r="D158" s="190"/>
      <c r="E158" s="193">
        <f>'Коэфф.повыш.цен'!G157</f>
        <v>53</v>
      </c>
      <c r="F158" s="195"/>
      <c r="G158" s="195"/>
    </row>
    <row r="159" spans="1:7" ht="12.75">
      <c r="A159" s="192"/>
      <c r="B159" s="183" t="s">
        <v>77</v>
      </c>
      <c r="C159" s="190"/>
      <c r="D159" s="190"/>
      <c r="E159" s="193">
        <f>'Коэфф.повыш.цен'!G158</f>
        <v>53</v>
      </c>
      <c r="F159" s="195"/>
      <c r="G159" s="195"/>
    </row>
    <row r="160" spans="1:7" ht="12.75">
      <c r="A160" s="192"/>
      <c r="B160" s="183" t="s">
        <v>78</v>
      </c>
      <c r="C160" s="190"/>
      <c r="D160" s="190"/>
      <c r="E160" s="193">
        <f>'Коэфф.повыш.цен'!G159</f>
        <v>53</v>
      </c>
      <c r="F160" s="195"/>
      <c r="G160" s="195"/>
    </row>
    <row r="161" spans="1:7" ht="12.75">
      <c r="A161" s="192"/>
      <c r="B161" s="183" t="s">
        <v>79</v>
      </c>
      <c r="C161" s="190"/>
      <c r="D161" s="190"/>
      <c r="E161" s="193">
        <f>'Коэфф.повыш.цен'!G160</f>
        <v>61</v>
      </c>
      <c r="F161" s="195"/>
      <c r="G161" s="195"/>
    </row>
    <row r="162" spans="1:7" ht="12.75">
      <c r="A162" s="192"/>
      <c r="B162" s="183" t="s">
        <v>539</v>
      </c>
      <c r="C162" s="190"/>
      <c r="D162" s="190"/>
      <c r="E162" s="193">
        <f>'Коэфф.повыш.цен'!G161</f>
        <v>71</v>
      </c>
      <c r="F162" s="195"/>
      <c r="G162" s="195"/>
    </row>
    <row r="163" spans="1:7" ht="12.75">
      <c r="A163" s="192"/>
      <c r="B163" s="183" t="s">
        <v>175</v>
      </c>
      <c r="C163" s="190"/>
      <c r="D163" s="190"/>
      <c r="E163" s="193">
        <f>'Коэфф.повыш.цен'!G162</f>
        <v>69</v>
      </c>
      <c r="F163" s="195"/>
      <c r="G163" s="195"/>
    </row>
    <row r="164" spans="1:7" ht="12.75">
      <c r="A164" s="192"/>
      <c r="B164" s="183" t="s">
        <v>478</v>
      </c>
      <c r="C164" s="190"/>
      <c r="D164" s="190"/>
      <c r="E164" s="193">
        <f>'Коэфф.повыш.цен'!G163</f>
        <v>52</v>
      </c>
      <c r="F164" s="195"/>
      <c r="G164" s="195"/>
    </row>
    <row r="165" spans="1:7" ht="12.75">
      <c r="A165" s="192"/>
      <c r="B165" s="183" t="s">
        <v>479</v>
      </c>
      <c r="C165" s="190"/>
      <c r="D165" s="190"/>
      <c r="E165" s="193">
        <f>'Коэфф.повыш.цен'!G164</f>
        <v>62</v>
      </c>
      <c r="F165" s="195"/>
      <c r="G165" s="195"/>
    </row>
    <row r="166" spans="1:7" ht="12.75">
      <c r="A166" s="192"/>
      <c r="B166" s="183" t="s">
        <v>416</v>
      </c>
      <c r="C166" s="190"/>
      <c r="D166" s="190"/>
      <c r="E166" s="193">
        <f>'Коэфф.повыш.цен'!G165</f>
        <v>15</v>
      </c>
      <c r="F166" s="195"/>
      <c r="G166" s="195"/>
    </row>
    <row r="167" spans="1:7" ht="25.5" customHeight="1">
      <c r="A167" s="192">
        <v>137</v>
      </c>
      <c r="B167" s="197" t="s">
        <v>83</v>
      </c>
      <c r="C167" s="190" t="s">
        <v>74</v>
      </c>
      <c r="D167" s="190"/>
      <c r="E167" s="196">
        <f>SUM(E168:E172)</f>
        <v>297</v>
      </c>
      <c r="F167" s="195"/>
      <c r="G167" s="195"/>
    </row>
    <row r="168" spans="1:7" ht="16.5" customHeight="1">
      <c r="A168" s="192"/>
      <c r="B168" s="178" t="s">
        <v>73</v>
      </c>
      <c r="C168" s="190"/>
      <c r="D168" s="190"/>
      <c r="E168" s="196">
        <f>'Коэфф.повыш.цен'!G167</f>
        <v>53</v>
      </c>
      <c r="F168" s="195"/>
      <c r="G168" s="195"/>
    </row>
    <row r="169" spans="1:7" ht="16.5" customHeight="1">
      <c r="A169" s="192"/>
      <c r="B169" s="183" t="s">
        <v>79</v>
      </c>
      <c r="C169" s="190"/>
      <c r="D169" s="190"/>
      <c r="E169" s="196">
        <f>'Коэфф.повыш.цен'!G168</f>
        <v>61</v>
      </c>
      <c r="F169" s="195"/>
      <c r="G169" s="195"/>
    </row>
    <row r="170" spans="1:7" ht="16.5" customHeight="1">
      <c r="A170" s="192"/>
      <c r="B170" s="183" t="s">
        <v>175</v>
      </c>
      <c r="C170" s="190"/>
      <c r="D170" s="190"/>
      <c r="E170" s="196">
        <f>'Коэфф.повыш.цен'!G169</f>
        <v>69</v>
      </c>
      <c r="F170" s="195"/>
      <c r="G170" s="195"/>
    </row>
    <row r="171" spans="1:7" ht="15" customHeight="1">
      <c r="A171" s="192"/>
      <c r="B171" s="185" t="s">
        <v>478</v>
      </c>
      <c r="C171" s="190"/>
      <c r="D171" s="190"/>
      <c r="E171" s="196">
        <f>'Коэфф.повыш.цен'!G170</f>
        <v>52</v>
      </c>
      <c r="F171" s="195"/>
      <c r="G171" s="195"/>
    </row>
    <row r="172" spans="1:7" ht="15" customHeight="1">
      <c r="A172" s="192"/>
      <c r="B172" s="185" t="s">
        <v>479</v>
      </c>
      <c r="C172" s="190"/>
      <c r="D172" s="190"/>
      <c r="E172" s="196">
        <f>'Коэфф.повыш.цен'!G171</f>
        <v>62</v>
      </c>
      <c r="F172" s="195"/>
      <c r="G172" s="195"/>
    </row>
    <row r="173" spans="1:7" ht="25.5">
      <c r="A173" s="192" t="s">
        <v>700</v>
      </c>
      <c r="B173" s="185" t="s">
        <v>84</v>
      </c>
      <c r="C173" s="190" t="s">
        <v>74</v>
      </c>
      <c r="D173" s="190"/>
      <c r="E173" s="196">
        <f>SUM(E174:E183)</f>
        <v>529</v>
      </c>
      <c r="F173" s="195"/>
      <c r="G173" s="195"/>
    </row>
    <row r="174" spans="1:7" ht="12.75">
      <c r="A174" s="192"/>
      <c r="B174" s="183" t="s">
        <v>73</v>
      </c>
      <c r="C174" s="190"/>
      <c r="D174" s="190"/>
      <c r="E174" s="196">
        <f>'Коэфф.повыш.цен'!G173</f>
        <v>53</v>
      </c>
      <c r="F174" s="195"/>
      <c r="G174" s="195"/>
    </row>
    <row r="175" spans="1:7" ht="12.75">
      <c r="A175" s="192"/>
      <c r="B175" s="183" t="s">
        <v>76</v>
      </c>
      <c r="C175" s="190"/>
      <c r="D175" s="190"/>
      <c r="E175" s="196">
        <f>'Коэфф.повыш.цен'!G174</f>
        <v>53</v>
      </c>
      <c r="F175" s="195"/>
      <c r="G175" s="195"/>
    </row>
    <row r="176" spans="1:7" ht="12.75">
      <c r="A176" s="192"/>
      <c r="B176" s="183" t="s">
        <v>75</v>
      </c>
      <c r="C176" s="190"/>
      <c r="D176" s="190"/>
      <c r="E176" s="196">
        <f>'Коэфф.повыш.цен'!G175</f>
        <v>53</v>
      </c>
      <c r="F176" s="195"/>
      <c r="G176" s="195"/>
    </row>
    <row r="177" spans="1:7" ht="12.75">
      <c r="A177" s="192"/>
      <c r="B177" s="183" t="s">
        <v>77</v>
      </c>
      <c r="C177" s="190"/>
      <c r="D177" s="190"/>
      <c r="E177" s="196">
        <f>'Коэфф.повыш.цен'!G176</f>
        <v>53</v>
      </c>
      <c r="F177" s="195"/>
      <c r="G177" s="195"/>
    </row>
    <row r="178" spans="1:7" ht="12.75">
      <c r="A178" s="192"/>
      <c r="B178" s="183" t="s">
        <v>78</v>
      </c>
      <c r="C178" s="190"/>
      <c r="D178" s="190"/>
      <c r="E178" s="196">
        <f>'Коэфф.повыш.цен'!G177</f>
        <v>53</v>
      </c>
      <c r="F178" s="195"/>
      <c r="G178" s="195"/>
    </row>
    <row r="179" spans="1:7" ht="12.75">
      <c r="A179" s="192"/>
      <c r="B179" s="183" t="s">
        <v>539</v>
      </c>
      <c r="C179" s="190"/>
      <c r="D179" s="190"/>
      <c r="E179" s="196">
        <f>'Коэфф.повыш.цен'!G178</f>
        <v>71</v>
      </c>
      <c r="F179" s="195"/>
      <c r="G179" s="195"/>
    </row>
    <row r="180" spans="1:7" ht="12.75">
      <c r="A180" s="192"/>
      <c r="B180" s="183" t="s">
        <v>417</v>
      </c>
      <c r="C180" s="190"/>
      <c r="D180" s="190"/>
      <c r="E180" s="196">
        <f>'Коэфф.повыш.цен'!G179</f>
        <v>78</v>
      </c>
      <c r="F180" s="195"/>
      <c r="G180" s="195"/>
    </row>
    <row r="181" spans="1:7" ht="12.75">
      <c r="A181" s="192"/>
      <c r="B181" s="183" t="s">
        <v>416</v>
      </c>
      <c r="C181" s="190"/>
      <c r="D181" s="190"/>
      <c r="E181" s="196">
        <f>'Коэфф.повыш.цен'!G180</f>
        <v>15</v>
      </c>
      <c r="F181" s="195"/>
      <c r="G181" s="195"/>
    </row>
    <row r="182" spans="1:7" ht="12.75">
      <c r="A182" s="192"/>
      <c r="B182" s="183" t="s">
        <v>480</v>
      </c>
      <c r="C182" s="190"/>
      <c r="D182" s="190"/>
      <c r="E182" s="196">
        <f>'Коэфф.повыш.цен'!G181</f>
        <v>45</v>
      </c>
      <c r="F182" s="195"/>
      <c r="G182" s="195"/>
    </row>
    <row r="183" spans="1:7" ht="25.5">
      <c r="A183" s="192"/>
      <c r="B183" s="183" t="s">
        <v>418</v>
      </c>
      <c r="C183" s="190"/>
      <c r="D183" s="190"/>
      <c r="E183" s="196">
        <f>'Коэфф.повыш.цен'!G182</f>
        <v>55</v>
      </c>
      <c r="F183" s="195"/>
      <c r="G183" s="195"/>
    </row>
    <row r="184" spans="1:7" ht="14.25">
      <c r="A184" s="192">
        <v>139</v>
      </c>
      <c r="B184" s="173" t="s">
        <v>85</v>
      </c>
      <c r="C184" s="176" t="s">
        <v>74</v>
      </c>
      <c r="D184" s="176"/>
      <c r="E184" s="181">
        <f>SUM(E185:E193)</f>
        <v>442</v>
      </c>
      <c r="F184" s="182"/>
      <c r="G184" s="182"/>
    </row>
    <row r="185" spans="1:7" ht="14.25">
      <c r="A185" s="174"/>
      <c r="B185" s="183" t="s">
        <v>73</v>
      </c>
      <c r="C185" s="176"/>
      <c r="D185" s="176"/>
      <c r="E185" s="184">
        <f>'Коэфф.повыш.цен'!G184</f>
        <v>53</v>
      </c>
      <c r="F185" s="182"/>
      <c r="G185" s="182"/>
    </row>
    <row r="186" spans="1:7" ht="14.25">
      <c r="A186" s="174"/>
      <c r="B186" s="183" t="s">
        <v>76</v>
      </c>
      <c r="C186" s="176"/>
      <c r="D186" s="176"/>
      <c r="E186" s="184">
        <f>'Коэфф.повыш.цен'!G185</f>
        <v>53</v>
      </c>
      <c r="F186" s="182"/>
      <c r="G186" s="182"/>
    </row>
    <row r="187" spans="1:7" ht="14.25">
      <c r="A187" s="174"/>
      <c r="B187" s="183" t="s">
        <v>75</v>
      </c>
      <c r="C187" s="176"/>
      <c r="D187" s="176"/>
      <c r="E187" s="184">
        <f>'Коэфф.повыш.цен'!G186</f>
        <v>53</v>
      </c>
      <c r="F187" s="182"/>
      <c r="G187" s="182"/>
    </row>
    <row r="188" spans="1:7" ht="14.25">
      <c r="A188" s="174"/>
      <c r="B188" s="183" t="s">
        <v>77</v>
      </c>
      <c r="C188" s="176"/>
      <c r="D188" s="176"/>
      <c r="E188" s="184">
        <f>'Коэфф.повыш.цен'!G187</f>
        <v>53</v>
      </c>
      <c r="F188" s="182"/>
      <c r="G188" s="182"/>
    </row>
    <row r="189" spans="1:7" ht="14.25">
      <c r="A189" s="174"/>
      <c r="B189" s="183" t="s">
        <v>78</v>
      </c>
      <c r="C189" s="176"/>
      <c r="D189" s="176"/>
      <c r="E189" s="184">
        <f>'Коэфф.повыш.цен'!G188</f>
        <v>53</v>
      </c>
      <c r="F189" s="182"/>
      <c r="G189" s="182"/>
    </row>
    <row r="190" spans="1:7" ht="14.25">
      <c r="A190" s="174"/>
      <c r="B190" s="183" t="s">
        <v>540</v>
      </c>
      <c r="C190" s="176"/>
      <c r="D190" s="176"/>
      <c r="E190" s="184">
        <f>'Коэфф.повыш.цен'!G189</f>
        <v>71</v>
      </c>
      <c r="F190" s="182"/>
      <c r="G190" s="182"/>
    </row>
    <row r="191" spans="1:7" ht="14.25">
      <c r="A191" s="174"/>
      <c r="B191" s="183" t="s">
        <v>419</v>
      </c>
      <c r="C191" s="176"/>
      <c r="D191" s="176"/>
      <c r="E191" s="184">
        <f>'Коэфф.повыш.цен'!G190</f>
        <v>83</v>
      </c>
      <c r="F191" s="182"/>
      <c r="G191" s="182"/>
    </row>
    <row r="192" spans="1:7" ht="14.25">
      <c r="A192" s="174"/>
      <c r="B192" s="183" t="s">
        <v>416</v>
      </c>
      <c r="C192" s="176"/>
      <c r="D192" s="176"/>
      <c r="E192" s="184">
        <f>'Коэфф.повыш.цен'!G191</f>
        <v>15</v>
      </c>
      <c r="F192" s="182"/>
      <c r="G192" s="182"/>
    </row>
    <row r="193" spans="1:7" ht="14.25">
      <c r="A193" s="174"/>
      <c r="B193" s="183" t="s">
        <v>480</v>
      </c>
      <c r="C193" s="176"/>
      <c r="D193" s="176"/>
      <c r="E193" s="184">
        <f>'Коэфф.повыш.цен'!G192</f>
        <v>8</v>
      </c>
      <c r="F193" s="182"/>
      <c r="G193" s="182"/>
    </row>
    <row r="194" spans="1:7" ht="34.5" customHeight="1">
      <c r="A194" s="192">
        <v>140</v>
      </c>
      <c r="B194" s="175" t="s">
        <v>86</v>
      </c>
      <c r="C194" s="172" t="s">
        <v>74</v>
      </c>
      <c r="D194" s="176"/>
      <c r="E194" s="184">
        <f>SUM(E195:E201)</f>
        <v>370</v>
      </c>
      <c r="F194" s="182"/>
      <c r="G194" s="182"/>
    </row>
    <row r="195" spans="1:7" ht="14.25">
      <c r="A195" s="174"/>
      <c r="B195" s="183" t="s">
        <v>73</v>
      </c>
      <c r="C195" s="172"/>
      <c r="D195" s="176"/>
      <c r="E195" s="184">
        <f>'Коэфф.повыш.цен'!G194</f>
        <v>53</v>
      </c>
      <c r="F195" s="182"/>
      <c r="G195" s="182"/>
    </row>
    <row r="196" spans="1:7" ht="14.25">
      <c r="A196" s="174"/>
      <c r="B196" s="183" t="s">
        <v>75</v>
      </c>
      <c r="C196" s="172"/>
      <c r="D196" s="176"/>
      <c r="E196" s="184">
        <f>'Коэфф.повыш.цен'!G195</f>
        <v>53</v>
      </c>
      <c r="F196" s="182"/>
      <c r="G196" s="182"/>
    </row>
    <row r="197" spans="1:7" ht="14.25">
      <c r="A197" s="174"/>
      <c r="B197" s="183" t="s">
        <v>539</v>
      </c>
      <c r="C197" s="172"/>
      <c r="D197" s="176"/>
      <c r="E197" s="184">
        <f>'Коэфф.повыш.цен'!G196</f>
        <v>71</v>
      </c>
      <c r="F197" s="182"/>
      <c r="G197" s="182"/>
    </row>
    <row r="198" spans="1:7" ht="14.25">
      <c r="A198" s="174"/>
      <c r="B198" s="183" t="s">
        <v>417</v>
      </c>
      <c r="C198" s="172"/>
      <c r="D198" s="176"/>
      <c r="E198" s="184">
        <f>'Коэфф.повыш.цен'!G197</f>
        <v>78</v>
      </c>
      <c r="F198" s="182"/>
      <c r="G198" s="182"/>
    </row>
    <row r="199" spans="1:7" ht="14.25">
      <c r="A199" s="174"/>
      <c r="B199" s="183" t="s">
        <v>416</v>
      </c>
      <c r="C199" s="172"/>
      <c r="D199" s="176"/>
      <c r="E199" s="184">
        <f>'Коэфф.повыш.цен'!G198</f>
        <v>15</v>
      </c>
      <c r="F199" s="182"/>
      <c r="G199" s="182"/>
    </row>
    <row r="200" spans="1:7" ht="14.25">
      <c r="A200" s="174"/>
      <c r="B200" s="183" t="s">
        <v>480</v>
      </c>
      <c r="C200" s="172"/>
      <c r="D200" s="176"/>
      <c r="E200" s="184">
        <f>'Коэфф.повыш.цен'!G199</f>
        <v>45</v>
      </c>
      <c r="F200" s="182"/>
      <c r="G200" s="182"/>
    </row>
    <row r="201" spans="1:7" ht="25.5">
      <c r="A201" s="174"/>
      <c r="B201" s="183" t="s">
        <v>418</v>
      </c>
      <c r="C201" s="172"/>
      <c r="D201" s="176"/>
      <c r="E201" s="184">
        <f>'Коэфф.повыш.цен'!G200</f>
        <v>55</v>
      </c>
      <c r="F201" s="182"/>
      <c r="G201" s="182"/>
    </row>
    <row r="202" spans="1:7" ht="21" customHeight="1">
      <c r="A202" s="192">
        <v>141</v>
      </c>
      <c r="B202" s="173" t="s">
        <v>87</v>
      </c>
      <c r="C202" s="176" t="s">
        <v>74</v>
      </c>
      <c r="D202" s="176"/>
      <c r="E202" s="181">
        <f>SUM(E203:E207)</f>
        <v>227</v>
      </c>
      <c r="F202" s="182"/>
      <c r="G202" s="182"/>
    </row>
    <row r="203" spans="1:7" ht="14.25">
      <c r="A203" s="174"/>
      <c r="B203" s="183" t="s">
        <v>73</v>
      </c>
      <c r="C203" s="172"/>
      <c r="D203" s="176"/>
      <c r="E203" s="184">
        <f>'Коэфф.повыш.цен'!G202</f>
        <v>53</v>
      </c>
      <c r="F203" s="182"/>
      <c r="G203" s="182"/>
    </row>
    <row r="204" spans="1:7" ht="14.25">
      <c r="A204" s="174"/>
      <c r="B204" s="183" t="s">
        <v>79</v>
      </c>
      <c r="C204" s="172"/>
      <c r="D204" s="176"/>
      <c r="E204" s="184">
        <f>'Коэфф.повыш.цен'!G203</f>
        <v>61</v>
      </c>
      <c r="F204" s="182"/>
      <c r="G204" s="182"/>
    </row>
    <row r="205" spans="1:7" ht="14.25">
      <c r="A205" s="174"/>
      <c r="B205" s="183" t="s">
        <v>420</v>
      </c>
      <c r="C205" s="172"/>
      <c r="D205" s="176"/>
      <c r="E205" s="184">
        <f>'Коэфф.повыш.цен'!G204</f>
        <v>90</v>
      </c>
      <c r="F205" s="182"/>
      <c r="G205" s="182"/>
    </row>
    <row r="206" spans="1:7" ht="14.25">
      <c r="A206" s="174"/>
      <c r="B206" s="183" t="s">
        <v>421</v>
      </c>
      <c r="C206" s="172"/>
      <c r="D206" s="176"/>
      <c r="E206" s="184">
        <f>'Коэфф.повыш.цен'!G205</f>
        <v>15</v>
      </c>
      <c r="F206" s="182"/>
      <c r="G206" s="182"/>
    </row>
    <row r="207" spans="1:7" ht="14.25">
      <c r="A207" s="174"/>
      <c r="B207" s="183" t="s">
        <v>480</v>
      </c>
      <c r="C207" s="172"/>
      <c r="D207" s="176"/>
      <c r="E207" s="184">
        <f>'Коэфф.повыш.цен'!G206</f>
        <v>8</v>
      </c>
      <c r="F207" s="182"/>
      <c r="G207" s="182"/>
    </row>
    <row r="208" spans="1:7" ht="33" customHeight="1">
      <c r="A208" s="192">
        <v>142</v>
      </c>
      <c r="B208" s="173" t="s">
        <v>88</v>
      </c>
      <c r="C208" s="176" t="s">
        <v>89</v>
      </c>
      <c r="D208" s="176"/>
      <c r="E208" s="184">
        <f>SUM(E209:E215)</f>
        <v>351</v>
      </c>
      <c r="F208" s="182"/>
      <c r="G208" s="182"/>
    </row>
    <row r="209" spans="1:7" ht="14.25">
      <c r="A209" s="174"/>
      <c r="B209" s="183" t="s">
        <v>422</v>
      </c>
      <c r="C209" s="172"/>
      <c r="D209" s="176"/>
      <c r="E209" s="184">
        <f>'Коэфф.повыш.цен'!G208</f>
        <v>53</v>
      </c>
      <c r="F209" s="182"/>
      <c r="G209" s="182"/>
    </row>
    <row r="210" spans="1:7" ht="14.25">
      <c r="A210" s="174"/>
      <c r="B210" s="183" t="s">
        <v>423</v>
      </c>
      <c r="C210" s="172"/>
      <c r="D210" s="176"/>
      <c r="E210" s="184">
        <f>'Коэфф.повыш.цен'!G209</f>
        <v>53</v>
      </c>
      <c r="F210" s="182"/>
      <c r="G210" s="182"/>
    </row>
    <row r="211" spans="1:7" ht="14.25">
      <c r="A211" s="174"/>
      <c r="B211" s="183" t="s">
        <v>424</v>
      </c>
      <c r="C211" s="172"/>
      <c r="D211" s="176"/>
      <c r="E211" s="184">
        <f>'Коэфф.повыш.цен'!G210</f>
        <v>53</v>
      </c>
      <c r="F211" s="182"/>
      <c r="G211" s="182"/>
    </row>
    <row r="212" spans="1:7" ht="14.25">
      <c r="A212" s="174"/>
      <c r="B212" s="183" t="s">
        <v>425</v>
      </c>
      <c r="C212" s="172"/>
      <c r="D212" s="176"/>
      <c r="E212" s="184">
        <f>'Коэфф.повыш.цен'!G211</f>
        <v>53</v>
      </c>
      <c r="F212" s="182"/>
      <c r="G212" s="182"/>
    </row>
    <row r="213" spans="1:7" ht="14.25">
      <c r="A213" s="174"/>
      <c r="B213" s="183" t="s">
        <v>426</v>
      </c>
      <c r="C213" s="172"/>
      <c r="D213" s="176"/>
      <c r="E213" s="184">
        <f>'Коэфф.повыш.цен'!G212</f>
        <v>53</v>
      </c>
      <c r="F213" s="182"/>
      <c r="G213" s="182"/>
    </row>
    <row r="214" spans="1:7" ht="14.25">
      <c r="A214" s="174"/>
      <c r="B214" s="183" t="s">
        <v>541</v>
      </c>
      <c r="C214" s="172"/>
      <c r="D214" s="176"/>
      <c r="E214" s="184">
        <f>'Коэфф.повыш.цен'!G213</f>
        <v>71</v>
      </c>
      <c r="F214" s="182"/>
      <c r="G214" s="182"/>
    </row>
    <row r="215" spans="1:7" ht="14.25">
      <c r="A215" s="174"/>
      <c r="B215" s="183" t="s">
        <v>416</v>
      </c>
      <c r="C215" s="172"/>
      <c r="D215" s="176"/>
      <c r="E215" s="184">
        <f>'Коэфф.повыш.цен'!G214</f>
        <v>15</v>
      </c>
      <c r="F215" s="182"/>
      <c r="G215" s="182"/>
    </row>
    <row r="216" spans="1:7" ht="17.25" customHeight="1">
      <c r="A216" s="291" t="s">
        <v>646</v>
      </c>
      <c r="B216" s="280" t="s">
        <v>647</v>
      </c>
      <c r="C216" s="279"/>
      <c r="D216" s="279"/>
      <c r="E216" s="279"/>
      <c r="F216" s="279"/>
      <c r="G216" s="281"/>
    </row>
    <row r="217" spans="1:7" ht="12.75">
      <c r="A217" s="186">
        <v>143</v>
      </c>
      <c r="B217" s="185" t="s">
        <v>90</v>
      </c>
      <c r="C217" s="187" t="s">
        <v>71</v>
      </c>
      <c r="D217" s="187">
        <f>'Коэфф.повыш.цен'!E216</f>
        <v>5</v>
      </c>
      <c r="E217" s="188">
        <f>'Коэфф.повыш.цен'!G216</f>
        <v>26</v>
      </c>
      <c r="F217" s="198"/>
      <c r="G217" s="198"/>
    </row>
    <row r="218" spans="1:7" ht="12.75">
      <c r="A218" s="186">
        <v>144</v>
      </c>
      <c r="B218" s="185" t="s">
        <v>91</v>
      </c>
      <c r="C218" s="187" t="s">
        <v>71</v>
      </c>
      <c r="D218" s="187">
        <f>'Коэфф.повыш.цен'!E217</f>
        <v>5</v>
      </c>
      <c r="E218" s="188">
        <f>'Коэфф.повыш.цен'!G217</f>
        <v>26</v>
      </c>
      <c r="F218" s="198"/>
      <c r="G218" s="198"/>
    </row>
    <row r="219" spans="1:7" ht="12.75">
      <c r="A219" s="186">
        <v>145</v>
      </c>
      <c r="B219" s="185" t="s">
        <v>92</v>
      </c>
      <c r="C219" s="187" t="s">
        <v>71</v>
      </c>
      <c r="D219" s="187">
        <f>'Коэфф.повыш.цен'!E218</f>
        <v>10</v>
      </c>
      <c r="E219" s="188">
        <f>'Коэфф.повыш.цен'!G218</f>
        <v>40</v>
      </c>
      <c r="F219" s="198"/>
      <c r="G219" s="198"/>
    </row>
    <row r="220" spans="1:7" ht="12.75">
      <c r="A220" s="186">
        <v>146</v>
      </c>
      <c r="B220" s="185" t="s">
        <v>93</v>
      </c>
      <c r="C220" s="187" t="s">
        <v>71</v>
      </c>
      <c r="D220" s="187">
        <f>'Коэфф.повыш.цен'!E219</f>
        <v>90</v>
      </c>
      <c r="E220" s="188">
        <f>'Коэфф.повыш.цен'!G219</f>
        <v>273</v>
      </c>
      <c r="F220" s="198"/>
      <c r="G220" s="198"/>
    </row>
    <row r="221" spans="1:7" ht="12.75">
      <c r="A221" s="186">
        <v>147</v>
      </c>
      <c r="B221" s="185" t="s">
        <v>94</v>
      </c>
      <c r="C221" s="187" t="s">
        <v>71</v>
      </c>
      <c r="D221" s="187">
        <f>'Коэфф.повыш.цен'!E220</f>
        <v>30</v>
      </c>
      <c r="E221" s="188">
        <f>'Коэфф.повыш.цен'!G220</f>
        <v>95</v>
      </c>
      <c r="F221" s="198"/>
      <c r="G221" s="198"/>
    </row>
    <row r="222" spans="1:7" ht="12.75">
      <c r="A222" s="186">
        <v>148</v>
      </c>
      <c r="B222" s="185" t="s">
        <v>95</v>
      </c>
      <c r="C222" s="187" t="s">
        <v>71</v>
      </c>
      <c r="D222" s="187">
        <f>'Коэфф.повыш.цен'!E221</f>
        <v>15</v>
      </c>
      <c r="E222" s="188">
        <f>'Коэфф.повыш.цен'!G221</f>
        <v>54</v>
      </c>
      <c r="F222" s="198"/>
      <c r="G222" s="198"/>
    </row>
    <row r="223" spans="1:7" ht="17.25" customHeight="1">
      <c r="A223" s="291" t="s">
        <v>648</v>
      </c>
      <c r="B223" s="280" t="s">
        <v>649</v>
      </c>
      <c r="C223" s="279"/>
      <c r="D223" s="279"/>
      <c r="E223" s="279"/>
      <c r="F223" s="279"/>
      <c r="G223" s="281"/>
    </row>
    <row r="224" spans="1:7" ht="12.75">
      <c r="A224" s="186">
        <v>149</v>
      </c>
      <c r="B224" s="185" t="s">
        <v>96</v>
      </c>
      <c r="C224" s="187" t="s">
        <v>97</v>
      </c>
      <c r="D224" s="187">
        <f>'Коэфф.повыш.цен'!E223</f>
        <v>30</v>
      </c>
      <c r="E224" s="188">
        <f>'Коэфф.повыш.цен'!G223</f>
        <v>112</v>
      </c>
      <c r="F224" s="199"/>
      <c r="G224" s="199"/>
    </row>
    <row r="225" spans="1:7" ht="12.75">
      <c r="A225" s="186">
        <v>150</v>
      </c>
      <c r="B225" s="185" t="s">
        <v>98</v>
      </c>
      <c r="C225" s="187" t="s">
        <v>97</v>
      </c>
      <c r="D225" s="187">
        <f>'Коэфф.повыш.цен'!E224</f>
        <v>21</v>
      </c>
      <c r="E225" s="200">
        <f>'Коэфф.повыш.цен'!G224</f>
        <v>78</v>
      </c>
      <c r="F225" s="189"/>
      <c r="G225" s="189"/>
    </row>
    <row r="226" spans="1:7" ht="12.75">
      <c r="A226" s="186">
        <v>151</v>
      </c>
      <c r="B226" s="185" t="s">
        <v>99</v>
      </c>
      <c r="C226" s="187" t="s">
        <v>97</v>
      </c>
      <c r="D226" s="187">
        <f>'Коэфф.повыш.цен'!E225</f>
        <v>84</v>
      </c>
      <c r="E226" s="188">
        <f>'Коэфф.повыш.цен'!G225</f>
        <v>307</v>
      </c>
      <c r="F226" s="189"/>
      <c r="G226" s="189"/>
    </row>
    <row r="227" spans="1:7" ht="12.75">
      <c r="A227" s="186">
        <v>152</v>
      </c>
      <c r="B227" s="185" t="s">
        <v>100</v>
      </c>
      <c r="C227" s="187" t="s">
        <v>97</v>
      </c>
      <c r="D227" s="187">
        <f>'Коэфф.повыш.цен'!E226</f>
        <v>77</v>
      </c>
      <c r="E227" s="188">
        <f>'Коэфф.повыш.цен'!G226</f>
        <v>291</v>
      </c>
      <c r="F227" s="189"/>
      <c r="G227" s="189"/>
    </row>
    <row r="228" spans="1:7" ht="12.75">
      <c r="A228" s="186">
        <v>153</v>
      </c>
      <c r="B228" s="185" t="s">
        <v>101</v>
      </c>
      <c r="C228" s="187" t="s">
        <v>97</v>
      </c>
      <c r="D228" s="187">
        <f>'Коэфф.повыш.цен'!E227</f>
        <v>107</v>
      </c>
      <c r="E228" s="188">
        <f>'Коэфф.повыш.цен'!G227</f>
        <v>405</v>
      </c>
      <c r="F228" s="189"/>
      <c r="G228" s="189"/>
    </row>
    <row r="229" spans="1:7" ht="12.75">
      <c r="A229" s="186">
        <v>154</v>
      </c>
      <c r="B229" s="185" t="s">
        <v>102</v>
      </c>
      <c r="C229" s="187" t="s">
        <v>97</v>
      </c>
      <c r="D229" s="187">
        <f>'Коэфф.повыш.цен'!E228</f>
        <v>170</v>
      </c>
      <c r="E229" s="188">
        <f>'Коэфф.повыш.цен'!G228</f>
        <v>606</v>
      </c>
      <c r="F229" s="189"/>
      <c r="G229" s="189"/>
    </row>
    <row r="230" spans="1:7" ht="12.75">
      <c r="A230" s="186">
        <v>155</v>
      </c>
      <c r="B230" s="185" t="s">
        <v>103</v>
      </c>
      <c r="C230" s="187" t="s">
        <v>97</v>
      </c>
      <c r="D230" s="187">
        <f>'Коэфф.повыш.цен'!E229</f>
        <v>48</v>
      </c>
      <c r="E230" s="188">
        <f>'Коэфф.повыш.цен'!G229</f>
        <v>176</v>
      </c>
      <c r="F230" s="189"/>
      <c r="G230" s="189"/>
    </row>
    <row r="231" spans="1:7" ht="12.75">
      <c r="A231" s="186">
        <v>156</v>
      </c>
      <c r="B231" s="185" t="s">
        <v>104</v>
      </c>
      <c r="C231" s="187" t="s">
        <v>97</v>
      </c>
      <c r="D231" s="187">
        <f>'Коэфф.повыш.цен'!E230</f>
        <v>180</v>
      </c>
      <c r="E231" s="188">
        <f>'Коэфф.повыш.цен'!G230</f>
        <v>629</v>
      </c>
      <c r="F231" s="189"/>
      <c r="G231" s="189"/>
    </row>
    <row r="232" spans="1:7" ht="12.75">
      <c r="A232" s="186">
        <v>157</v>
      </c>
      <c r="B232" s="185" t="s">
        <v>105</v>
      </c>
      <c r="C232" s="187" t="s">
        <v>97</v>
      </c>
      <c r="D232" s="187">
        <f>'Коэфф.повыш.цен'!E231</f>
        <v>30</v>
      </c>
      <c r="E232" s="188">
        <f>'Коэфф.повыш.цен'!G231</f>
        <v>110</v>
      </c>
      <c r="F232" s="189"/>
      <c r="G232" s="189"/>
    </row>
    <row r="233" spans="1:7" ht="12.75">
      <c r="A233" s="186">
        <v>158</v>
      </c>
      <c r="B233" s="185" t="s">
        <v>106</v>
      </c>
      <c r="C233" s="187" t="s">
        <v>97</v>
      </c>
      <c r="D233" s="187">
        <f>'Коэфф.повыш.цен'!E232</f>
        <v>120</v>
      </c>
      <c r="E233" s="188">
        <f>'Коэфф.повыш.цен'!G232</f>
        <v>430</v>
      </c>
      <c r="F233" s="189"/>
      <c r="G233" s="189"/>
    </row>
    <row r="234" spans="1:7" ht="25.5">
      <c r="A234" s="186">
        <v>159</v>
      </c>
      <c r="B234" s="185" t="s">
        <v>107</v>
      </c>
      <c r="C234" s="187" t="s">
        <v>108</v>
      </c>
      <c r="D234" s="187">
        <f>'Коэфф.повыш.цен'!E233</f>
        <v>70</v>
      </c>
      <c r="E234" s="200">
        <f>'Коэфф.повыш.цен'!G233</f>
        <v>274</v>
      </c>
      <c r="F234" s="189"/>
      <c r="G234" s="189"/>
    </row>
    <row r="235" spans="1:7" ht="12.75">
      <c r="A235" s="186">
        <v>160</v>
      </c>
      <c r="B235" s="185" t="s">
        <v>109</v>
      </c>
      <c r="C235" s="187" t="s">
        <v>108</v>
      </c>
      <c r="D235" s="187">
        <f>'Коэфф.повыш.цен'!E234</f>
        <v>70</v>
      </c>
      <c r="E235" s="200">
        <f>'Коэфф.повыш.цен'!G234</f>
        <v>274</v>
      </c>
      <c r="F235" s="189"/>
      <c r="G235" s="189"/>
    </row>
    <row r="236" spans="1:7" ht="12.75">
      <c r="A236" s="186">
        <v>161</v>
      </c>
      <c r="B236" s="185" t="s">
        <v>110</v>
      </c>
      <c r="C236" s="187" t="s">
        <v>108</v>
      </c>
      <c r="D236" s="187">
        <f>'Коэфф.повыш.цен'!E235</f>
        <v>20</v>
      </c>
      <c r="E236" s="188">
        <f>'Коэфф.повыш.цен'!G235</f>
        <v>65</v>
      </c>
      <c r="F236" s="189"/>
      <c r="G236" s="189"/>
    </row>
    <row r="237" spans="1:7" ht="17.25" customHeight="1">
      <c r="A237" s="291" t="s">
        <v>650</v>
      </c>
      <c r="B237" s="280" t="s">
        <v>651</v>
      </c>
      <c r="C237" s="279"/>
      <c r="D237" s="279"/>
      <c r="E237" s="279"/>
      <c r="F237" s="279"/>
      <c r="G237" s="281"/>
    </row>
    <row r="238" spans="1:7" ht="58.5" customHeight="1">
      <c r="A238" s="186">
        <v>162</v>
      </c>
      <c r="B238" s="185" t="s">
        <v>482</v>
      </c>
      <c r="C238" s="187" t="s">
        <v>108</v>
      </c>
      <c r="D238" s="201">
        <f>'Коэфф.повыш.цен'!E238</f>
        <v>20</v>
      </c>
      <c r="E238" s="200">
        <f>'Коэфф.повыш.цен'!G238</f>
        <v>160</v>
      </c>
      <c r="F238" s="189"/>
      <c r="G238" s="189"/>
    </row>
    <row r="239" spans="1:7" ht="58.5" customHeight="1">
      <c r="A239" s="186">
        <v>163</v>
      </c>
      <c r="B239" s="185" t="s">
        <v>483</v>
      </c>
      <c r="C239" s="187" t="s">
        <v>108</v>
      </c>
      <c r="D239" s="201">
        <f>'Коэфф.повыш.цен'!E239</f>
        <v>20</v>
      </c>
      <c r="E239" s="200">
        <f>'Коэфф.повыш.цен'!G239</f>
        <v>160</v>
      </c>
      <c r="F239" s="189"/>
      <c r="G239" s="189"/>
    </row>
    <row r="240" spans="1:7" ht="12.75">
      <c r="A240" s="186">
        <v>164</v>
      </c>
      <c r="B240" s="202" t="s">
        <v>111</v>
      </c>
      <c r="C240" s="187" t="s">
        <v>108</v>
      </c>
      <c r="D240" s="187">
        <f>'Коэфф.повыш.цен'!E240</f>
        <v>20</v>
      </c>
      <c r="E240" s="188">
        <f>'Коэфф.повыш.цен'!G240</f>
        <v>160</v>
      </c>
      <c r="F240" s="189"/>
      <c r="G240" s="189"/>
    </row>
    <row r="241" spans="1:7" ht="12.75">
      <c r="A241" s="186">
        <v>165</v>
      </c>
      <c r="B241" s="185" t="s">
        <v>112</v>
      </c>
      <c r="C241" s="187" t="s">
        <v>97</v>
      </c>
      <c r="D241" s="187">
        <f>'Коэфф.повыш.цен'!E241</f>
        <v>30</v>
      </c>
      <c r="E241" s="188">
        <f>'Коэфф.повыш.цен'!G241</f>
        <v>237</v>
      </c>
      <c r="F241" s="189"/>
      <c r="G241" s="189"/>
    </row>
    <row r="242" spans="1:7" ht="12.75">
      <c r="A242" s="186">
        <v>166</v>
      </c>
      <c r="B242" s="185" t="s">
        <v>113</v>
      </c>
      <c r="C242" s="187" t="s">
        <v>108</v>
      </c>
      <c r="D242" s="187">
        <f>'Коэфф.повыш.цен'!E242</f>
        <v>30</v>
      </c>
      <c r="E242" s="188">
        <f>'Коэфф.повыш.цен'!G242</f>
        <v>237</v>
      </c>
      <c r="F242" s="189"/>
      <c r="G242" s="189"/>
    </row>
    <row r="243" spans="1:7" ht="12.75">
      <c r="A243" s="186">
        <v>167</v>
      </c>
      <c r="B243" s="185" t="s">
        <v>114</v>
      </c>
      <c r="C243" s="187" t="s">
        <v>97</v>
      </c>
      <c r="D243" s="187">
        <f>'Коэфф.повыш.цен'!E243</f>
        <v>60</v>
      </c>
      <c r="E243" s="188">
        <f>'Коэфф.повыш.цен'!G243</f>
        <v>467</v>
      </c>
      <c r="F243" s="189"/>
      <c r="G243" s="189"/>
    </row>
    <row r="244" spans="1:7" ht="12.75">
      <c r="A244" s="186">
        <v>168</v>
      </c>
      <c r="B244" s="185" t="s">
        <v>115</v>
      </c>
      <c r="C244" s="187" t="s">
        <v>97</v>
      </c>
      <c r="D244" s="187">
        <f>'Коэфф.повыш.цен'!E244</f>
        <v>65</v>
      </c>
      <c r="E244" s="188">
        <f>'Коэфф.повыш.цен'!G244</f>
        <v>505</v>
      </c>
      <c r="F244" s="189"/>
      <c r="G244" s="189"/>
    </row>
    <row r="245" spans="1:7" ht="12.75">
      <c r="A245" s="186">
        <v>169</v>
      </c>
      <c r="B245" s="185" t="s">
        <v>116</v>
      </c>
      <c r="C245" s="187" t="s">
        <v>108</v>
      </c>
      <c r="D245" s="187">
        <f>'Коэфф.повыш.цен'!E245</f>
        <v>30</v>
      </c>
      <c r="E245" s="188">
        <f>'Коэфф.повыш.цен'!G245</f>
        <v>237</v>
      </c>
      <c r="F245" s="189"/>
      <c r="G245" s="189"/>
    </row>
    <row r="246" spans="1:7" ht="12.75">
      <c r="A246" s="186">
        <v>170</v>
      </c>
      <c r="B246" s="185" t="s">
        <v>117</v>
      </c>
      <c r="C246" s="187" t="s">
        <v>108</v>
      </c>
      <c r="D246" s="187">
        <f>'Коэфф.повыш.цен'!E246</f>
        <v>72</v>
      </c>
      <c r="E246" s="188">
        <f>'Коэфф.повыш.цен'!G246</f>
        <v>559</v>
      </c>
      <c r="F246" s="189"/>
      <c r="G246" s="189"/>
    </row>
    <row r="247" spans="1:7" ht="25.5">
      <c r="A247" s="186">
        <v>171</v>
      </c>
      <c r="B247" s="197" t="s">
        <v>551</v>
      </c>
      <c r="C247" s="187" t="s">
        <v>97</v>
      </c>
      <c r="D247" s="187">
        <f>'Коэфф.повыш.цен'!E248</f>
        <v>25</v>
      </c>
      <c r="E247" s="200">
        <f>'Коэфф.повыш.цен'!G248</f>
        <v>198</v>
      </c>
      <c r="F247" s="189"/>
      <c r="G247" s="189"/>
    </row>
    <row r="248" spans="1:7" ht="25.5">
      <c r="A248" s="186">
        <v>172</v>
      </c>
      <c r="B248" s="197" t="s">
        <v>552</v>
      </c>
      <c r="C248" s="187" t="s">
        <v>97</v>
      </c>
      <c r="D248" s="187">
        <f>'Коэфф.повыш.цен'!E249</f>
        <v>30</v>
      </c>
      <c r="E248" s="200">
        <f>'Коэфф.повыш.цен'!G249</f>
        <v>237</v>
      </c>
      <c r="F248" s="189"/>
      <c r="G248" s="189"/>
    </row>
    <row r="249" spans="1:7" ht="25.5">
      <c r="A249" s="186">
        <v>173</v>
      </c>
      <c r="B249" s="197" t="s">
        <v>553</v>
      </c>
      <c r="C249" s="187" t="s">
        <v>97</v>
      </c>
      <c r="D249" s="187">
        <f>'Коэфф.повыш.цен'!E250</f>
        <v>30</v>
      </c>
      <c r="E249" s="200">
        <f>'Коэфф.повыш.цен'!G250</f>
        <v>237</v>
      </c>
      <c r="F249" s="189"/>
      <c r="G249" s="189"/>
    </row>
    <row r="250" spans="1:7" ht="15.75" customHeight="1">
      <c r="A250" s="291" t="s">
        <v>652</v>
      </c>
      <c r="B250" s="280" t="s">
        <v>653</v>
      </c>
      <c r="C250" s="279"/>
      <c r="D250" s="279"/>
      <c r="E250" s="279"/>
      <c r="F250" s="279"/>
      <c r="G250" s="281"/>
    </row>
    <row r="251" spans="1:7" ht="12.75">
      <c r="A251" s="186">
        <v>174</v>
      </c>
      <c r="B251" s="185" t="s">
        <v>122</v>
      </c>
      <c r="C251" s="187" t="s">
        <v>97</v>
      </c>
      <c r="D251" s="187">
        <f>'Коэфф.повыш.цен'!E252</f>
        <v>60</v>
      </c>
      <c r="E251" s="188">
        <f>'Коэфф.повыш.цен'!G252</f>
        <v>419</v>
      </c>
      <c r="F251" s="189"/>
      <c r="G251" s="189"/>
    </row>
    <row r="252" spans="1:7" ht="12.75">
      <c r="A252" s="186">
        <v>175</v>
      </c>
      <c r="B252" s="185" t="s">
        <v>123</v>
      </c>
      <c r="C252" s="187" t="s">
        <v>97</v>
      </c>
      <c r="D252" s="187">
        <f>'Коэфф.повыш.цен'!E253</f>
        <v>60</v>
      </c>
      <c r="E252" s="188">
        <f>'Коэфф.повыш.цен'!G253</f>
        <v>419</v>
      </c>
      <c r="F252" s="189"/>
      <c r="G252" s="189"/>
    </row>
    <row r="253" spans="1:7" ht="12.75">
      <c r="A253" s="186">
        <v>176</v>
      </c>
      <c r="B253" s="202" t="s">
        <v>124</v>
      </c>
      <c r="C253" s="187" t="s">
        <v>97</v>
      </c>
      <c r="D253" s="187">
        <f>'Коэфф.повыш.цен'!E254</f>
        <v>60</v>
      </c>
      <c r="E253" s="188">
        <f>'Коэфф.повыш.цен'!G254</f>
        <v>419</v>
      </c>
      <c r="F253" s="189"/>
      <c r="G253" s="189"/>
    </row>
    <row r="254" spans="1:7" ht="25.5">
      <c r="A254" s="186">
        <v>177</v>
      </c>
      <c r="B254" s="185" t="s">
        <v>125</v>
      </c>
      <c r="C254" s="187" t="s">
        <v>108</v>
      </c>
      <c r="D254" s="187">
        <f>'Коэфф.повыш.цен'!E255</f>
        <v>95</v>
      </c>
      <c r="E254" s="200">
        <f>'Коэфф.повыш.цен'!G255</f>
        <v>660</v>
      </c>
      <c r="F254" s="189"/>
      <c r="G254" s="189"/>
    </row>
    <row r="255" spans="1:7" ht="15" customHeight="1">
      <c r="A255" s="291" t="s">
        <v>597</v>
      </c>
      <c r="B255" s="280" t="s">
        <v>654</v>
      </c>
      <c r="C255" s="279"/>
      <c r="D255" s="279"/>
      <c r="E255" s="279"/>
      <c r="F255" s="279"/>
      <c r="G255" s="281"/>
    </row>
    <row r="256" spans="1:7" ht="15" customHeight="1">
      <c r="A256" s="186">
        <v>178</v>
      </c>
      <c r="B256" s="185" t="s">
        <v>126</v>
      </c>
      <c r="C256" s="187" t="s">
        <v>97</v>
      </c>
      <c r="D256" s="187">
        <f>'Коэфф.повыш.цен'!E258</f>
        <v>55</v>
      </c>
      <c r="E256" s="188">
        <f>'Коэфф.повыш.цен'!G258</f>
        <v>461</v>
      </c>
      <c r="F256" s="189"/>
      <c r="G256" s="189"/>
    </row>
    <row r="257" spans="1:7" ht="15.75" customHeight="1">
      <c r="A257" s="186">
        <v>179</v>
      </c>
      <c r="B257" s="185" t="s">
        <v>127</v>
      </c>
      <c r="C257" s="187" t="s">
        <v>97</v>
      </c>
      <c r="D257" s="187">
        <f>'Коэфф.повыш.цен'!E259</f>
        <v>30</v>
      </c>
      <c r="E257" s="188">
        <f>'Коэфф.повыш.цен'!G259</f>
        <v>231</v>
      </c>
      <c r="F257" s="189"/>
      <c r="G257" s="189"/>
    </row>
    <row r="258" spans="1:7" ht="15" customHeight="1">
      <c r="A258" s="186">
        <v>180</v>
      </c>
      <c r="B258" s="185" t="s">
        <v>128</v>
      </c>
      <c r="C258" s="187" t="s">
        <v>97</v>
      </c>
      <c r="D258" s="187">
        <f>'Коэфф.повыш.цен'!E260</f>
        <v>100</v>
      </c>
      <c r="E258" s="188">
        <f>'Коэфф.повыш.цен'!G260</f>
        <v>688</v>
      </c>
      <c r="F258" s="189"/>
      <c r="G258" s="189"/>
    </row>
    <row r="259" spans="1:7" ht="13.5" customHeight="1">
      <c r="A259" s="186">
        <v>181</v>
      </c>
      <c r="B259" s="185" t="s">
        <v>129</v>
      </c>
      <c r="C259" s="187" t="s">
        <v>97</v>
      </c>
      <c r="D259" s="187">
        <f>'Коэфф.повыш.цен'!E261</f>
        <v>15</v>
      </c>
      <c r="E259" s="188">
        <f>'Коэфф.повыш.цен'!G261</f>
        <v>107</v>
      </c>
      <c r="F259" s="189"/>
      <c r="G259" s="189"/>
    </row>
    <row r="260" spans="1:7" ht="13.5" customHeight="1">
      <c r="A260" s="186">
        <v>182</v>
      </c>
      <c r="B260" s="185" t="s">
        <v>130</v>
      </c>
      <c r="C260" s="187" t="s">
        <v>97</v>
      </c>
      <c r="D260" s="187">
        <f>'Коэфф.повыш.цен'!E262</f>
        <v>25</v>
      </c>
      <c r="E260" s="188">
        <f>'Коэфф.повыш.цен'!G262</f>
        <v>199</v>
      </c>
      <c r="F260" s="189"/>
      <c r="G260" s="189"/>
    </row>
    <row r="261" spans="1:7" ht="15" customHeight="1">
      <c r="A261" s="186">
        <v>183</v>
      </c>
      <c r="B261" s="185" t="s">
        <v>131</v>
      </c>
      <c r="C261" s="187" t="s">
        <v>108</v>
      </c>
      <c r="D261" s="187">
        <f>'Коэфф.повыш.цен'!E263</f>
        <v>60</v>
      </c>
      <c r="E261" s="188">
        <f>'Коэфф.повыш.цен'!G263</f>
        <v>494</v>
      </c>
      <c r="F261" s="189"/>
      <c r="G261" s="189"/>
    </row>
    <row r="262" spans="1:7" ht="15.75">
      <c r="A262" s="293" t="s">
        <v>655</v>
      </c>
      <c r="B262" s="282" t="s">
        <v>436</v>
      </c>
      <c r="C262" s="283"/>
      <c r="D262" s="283"/>
      <c r="E262" s="283"/>
      <c r="F262" s="283"/>
      <c r="G262" s="284"/>
    </row>
    <row r="263" spans="1:7" ht="16.5" customHeight="1">
      <c r="A263" s="203">
        <v>184</v>
      </c>
      <c r="B263" s="204" t="s">
        <v>132</v>
      </c>
      <c r="C263" s="205" t="s">
        <v>133</v>
      </c>
      <c r="D263" s="205">
        <f>'Коэфф.повыш.цен'!E265</f>
        <v>180</v>
      </c>
      <c r="E263" s="206">
        <f>'Коэфф.повыш.цен'!G265</f>
        <v>1926</v>
      </c>
      <c r="F263" s="207"/>
      <c r="G263" s="207"/>
    </row>
    <row r="264" spans="1:7" ht="17.25" customHeight="1">
      <c r="A264" s="291" t="s">
        <v>656</v>
      </c>
      <c r="B264" s="386" t="s">
        <v>657</v>
      </c>
      <c r="C264" s="387"/>
      <c r="D264" s="387"/>
      <c r="E264" s="387"/>
      <c r="F264" s="387"/>
      <c r="G264" s="361"/>
    </row>
    <row r="265" spans="1:7" ht="25.5" customHeight="1">
      <c r="A265" s="186">
        <v>185</v>
      </c>
      <c r="B265" s="185" t="s">
        <v>134</v>
      </c>
      <c r="C265" s="187" t="s">
        <v>135</v>
      </c>
      <c r="D265" s="187">
        <f>'Коэфф.повыш.цен'!E267</f>
        <v>10</v>
      </c>
      <c r="E265" s="200">
        <f>'Коэфф.повыш.цен'!G267</f>
        <v>121</v>
      </c>
      <c r="F265" s="189"/>
      <c r="G265" s="189"/>
    </row>
    <row r="266" spans="1:7" ht="24.75" customHeight="1">
      <c r="A266" s="186">
        <v>186</v>
      </c>
      <c r="B266" s="185" t="s">
        <v>134</v>
      </c>
      <c r="C266" s="187" t="s">
        <v>136</v>
      </c>
      <c r="D266" s="187">
        <f>'Коэфф.повыш.цен'!E268</f>
        <v>15</v>
      </c>
      <c r="E266" s="200">
        <f>'Коэфф.повыш.цен'!G268</f>
        <v>184</v>
      </c>
      <c r="F266" s="189"/>
      <c r="G266" s="189"/>
    </row>
    <row r="267" spans="1:7" ht="12.75" customHeight="1">
      <c r="A267" s="186">
        <v>187</v>
      </c>
      <c r="B267" s="202" t="s">
        <v>137</v>
      </c>
      <c r="C267" s="187" t="s">
        <v>135</v>
      </c>
      <c r="D267" s="187">
        <f>'Коэфф.повыш.цен'!E269</f>
        <v>10</v>
      </c>
      <c r="E267" s="200">
        <f>'Коэфф.повыш.цен'!G269</f>
        <v>121</v>
      </c>
      <c r="F267" s="189"/>
      <c r="G267" s="189"/>
    </row>
    <row r="268" spans="1:7" ht="14.25" customHeight="1">
      <c r="A268" s="186">
        <v>188</v>
      </c>
      <c r="B268" s="202" t="s">
        <v>138</v>
      </c>
      <c r="C268" s="187" t="s">
        <v>135</v>
      </c>
      <c r="D268" s="187">
        <f>'Коэфф.повыш.цен'!E271</f>
        <v>10</v>
      </c>
      <c r="E268" s="200">
        <f>'Коэфф.повыш.цен'!G271</f>
        <v>109</v>
      </c>
      <c r="F268" s="189"/>
      <c r="G268" s="189"/>
    </row>
    <row r="269" spans="1:7" ht="14.25" customHeight="1">
      <c r="A269" s="186">
        <v>189</v>
      </c>
      <c r="B269" s="202" t="s">
        <v>138</v>
      </c>
      <c r="C269" s="187" t="s">
        <v>136</v>
      </c>
      <c r="D269" s="187">
        <f>'Коэфф.повыш.цен'!E272</f>
        <v>15</v>
      </c>
      <c r="E269" s="200">
        <f>'Коэфф.повыш.цен'!G272</f>
        <v>173</v>
      </c>
      <c r="F269" s="189"/>
      <c r="G269" s="189"/>
    </row>
    <row r="270" spans="1:7" ht="13.5" customHeight="1">
      <c r="A270" s="186">
        <v>190</v>
      </c>
      <c r="B270" s="185" t="s">
        <v>139</v>
      </c>
      <c r="C270" s="187" t="s">
        <v>135</v>
      </c>
      <c r="D270" s="187">
        <f>'Коэфф.повыш.цен'!E273</f>
        <v>10</v>
      </c>
      <c r="E270" s="200">
        <f>'Коэфф.повыш.цен'!G273</f>
        <v>109</v>
      </c>
      <c r="F270" s="189"/>
      <c r="G270" s="189"/>
    </row>
    <row r="271" spans="1:7" ht="15" customHeight="1">
      <c r="A271" s="186">
        <v>191</v>
      </c>
      <c r="B271" s="185" t="s">
        <v>139</v>
      </c>
      <c r="C271" s="187" t="s">
        <v>136</v>
      </c>
      <c r="D271" s="187">
        <f>'Коэфф.повыш.цен'!E274</f>
        <v>15</v>
      </c>
      <c r="E271" s="200">
        <f>'Коэфф.повыш.цен'!G274</f>
        <v>184</v>
      </c>
      <c r="F271" s="189"/>
      <c r="G271" s="189"/>
    </row>
    <row r="272" spans="1:7" ht="24" customHeight="1">
      <c r="A272" s="186">
        <v>192</v>
      </c>
      <c r="B272" s="185" t="s">
        <v>140</v>
      </c>
      <c r="C272" s="187" t="s">
        <v>136</v>
      </c>
      <c r="D272" s="187">
        <f>'Коэфф.повыш.цен'!E275</f>
        <v>15</v>
      </c>
      <c r="E272" s="200">
        <f>'Коэфф.повыш.цен'!G275</f>
        <v>160</v>
      </c>
      <c r="F272" s="189"/>
      <c r="G272" s="189"/>
    </row>
    <row r="273" spans="1:7" ht="28.5" customHeight="1">
      <c r="A273" s="186">
        <v>193</v>
      </c>
      <c r="B273" s="185" t="s">
        <v>141</v>
      </c>
      <c r="C273" s="187" t="s">
        <v>136</v>
      </c>
      <c r="D273" s="187">
        <f>'Коэфф.повыш.цен'!E276</f>
        <v>15</v>
      </c>
      <c r="E273" s="200">
        <f>'Коэфф.повыш.цен'!G276</f>
        <v>153</v>
      </c>
      <c r="F273" s="189"/>
      <c r="G273" s="189"/>
    </row>
    <row r="274" spans="1:7" ht="12.75" customHeight="1">
      <c r="A274" s="186">
        <v>194</v>
      </c>
      <c r="B274" s="185" t="s">
        <v>142</v>
      </c>
      <c r="C274" s="187" t="s">
        <v>135</v>
      </c>
      <c r="D274" s="187">
        <f>'Коэфф.повыш.цен'!E277</f>
        <v>10</v>
      </c>
      <c r="E274" s="200">
        <f>'Коэфф.повыш.цен'!G277</f>
        <v>103</v>
      </c>
      <c r="F274" s="189"/>
      <c r="G274" s="189"/>
    </row>
    <row r="275" spans="1:7" ht="12.75" customHeight="1">
      <c r="A275" s="186">
        <v>195</v>
      </c>
      <c r="B275" s="185" t="s">
        <v>142</v>
      </c>
      <c r="C275" s="187" t="s">
        <v>136</v>
      </c>
      <c r="D275" s="187">
        <f>'Коэфф.повыш.цен'!E278</f>
        <v>15</v>
      </c>
      <c r="E275" s="200">
        <f>'Коэфф.повыш.цен'!G278</f>
        <v>160</v>
      </c>
      <c r="F275" s="189"/>
      <c r="G275" s="189"/>
    </row>
    <row r="276" spans="1:7" ht="25.5">
      <c r="A276" s="186">
        <v>196</v>
      </c>
      <c r="B276" s="185" t="s">
        <v>590</v>
      </c>
      <c r="C276" s="187" t="s">
        <v>554</v>
      </c>
      <c r="D276" s="187">
        <f>'Коэфф.повыш.цен'!E279</f>
        <v>10</v>
      </c>
      <c r="E276" s="200">
        <f>'Коэфф.повыш.цен'!G279</f>
        <v>99</v>
      </c>
      <c r="F276" s="189"/>
      <c r="G276" s="189"/>
    </row>
    <row r="277" spans="1:7" ht="12.75" customHeight="1">
      <c r="A277" s="186">
        <v>197</v>
      </c>
      <c r="B277" s="185" t="s">
        <v>143</v>
      </c>
      <c r="C277" s="187" t="s">
        <v>136</v>
      </c>
      <c r="D277" s="187">
        <f>'Коэфф.повыш.цен'!E280</f>
        <v>15</v>
      </c>
      <c r="E277" s="200">
        <f>'Коэфф.повыш.цен'!G280</f>
        <v>155</v>
      </c>
      <c r="F277" s="189"/>
      <c r="G277" s="189"/>
    </row>
    <row r="278" spans="1:7" ht="14.25" customHeight="1">
      <c r="A278" s="186">
        <v>198</v>
      </c>
      <c r="B278" s="185" t="s">
        <v>144</v>
      </c>
      <c r="C278" s="187" t="s">
        <v>136</v>
      </c>
      <c r="D278" s="187">
        <f>'Коэфф.повыш.цен'!E281</f>
        <v>15</v>
      </c>
      <c r="E278" s="200">
        <f>'Коэфф.повыш.цен'!G281</f>
        <v>173</v>
      </c>
      <c r="F278" s="189"/>
      <c r="G278" s="189"/>
    </row>
    <row r="279" spans="1:7" ht="13.5" customHeight="1">
      <c r="A279" s="186">
        <v>199</v>
      </c>
      <c r="B279" s="185" t="s">
        <v>145</v>
      </c>
      <c r="C279" s="187" t="s">
        <v>135</v>
      </c>
      <c r="D279" s="187">
        <f>'Коэфф.повыш.цен'!E282</f>
        <v>10</v>
      </c>
      <c r="E279" s="200">
        <f>'Коэфф.повыш.цен'!G282</f>
        <v>99</v>
      </c>
      <c r="F279" s="189"/>
      <c r="G279" s="189"/>
    </row>
    <row r="280" spans="1:7" ht="12.75" customHeight="1">
      <c r="A280" s="186">
        <v>200</v>
      </c>
      <c r="B280" s="185" t="s">
        <v>145</v>
      </c>
      <c r="C280" s="187" t="s">
        <v>136</v>
      </c>
      <c r="D280" s="187">
        <f>'Коэфф.повыш.цен'!E283</f>
        <v>15</v>
      </c>
      <c r="E280" s="200">
        <f>'Коэфф.повыш.цен'!G283</f>
        <v>155</v>
      </c>
      <c r="F280" s="189"/>
      <c r="G280" s="189"/>
    </row>
    <row r="281" spans="1:7" ht="14.25" customHeight="1">
      <c r="A281" s="186">
        <v>201</v>
      </c>
      <c r="B281" s="202" t="s">
        <v>146</v>
      </c>
      <c r="C281" s="187" t="s">
        <v>147</v>
      </c>
      <c r="D281" s="187">
        <f>'Коэфф.повыш.цен'!E284</f>
        <v>40</v>
      </c>
      <c r="E281" s="200">
        <f>'Коэфф.повыш.цен'!G284</f>
        <v>399</v>
      </c>
      <c r="F281" s="189"/>
      <c r="G281" s="189"/>
    </row>
    <row r="282" spans="1:7" ht="14.25" customHeight="1">
      <c r="A282" s="186">
        <v>202</v>
      </c>
      <c r="B282" s="185" t="s">
        <v>148</v>
      </c>
      <c r="C282" s="187" t="s">
        <v>136</v>
      </c>
      <c r="D282" s="187">
        <f>'Коэфф.повыш.цен'!E285</f>
        <v>20</v>
      </c>
      <c r="E282" s="200">
        <f>'Коэфф.повыш.цен'!G285</f>
        <v>204</v>
      </c>
      <c r="F282" s="189"/>
      <c r="G282" s="189"/>
    </row>
    <row r="283" spans="1:7" ht="14.25" customHeight="1">
      <c r="A283" s="186">
        <v>203</v>
      </c>
      <c r="B283" s="185" t="s">
        <v>149</v>
      </c>
      <c r="C283" s="187" t="s">
        <v>135</v>
      </c>
      <c r="D283" s="187">
        <f>'Коэфф.повыш.цен'!E286</f>
        <v>12</v>
      </c>
      <c r="E283" s="200">
        <f>'Коэфф.повыш.цен'!G286</f>
        <v>184</v>
      </c>
      <c r="F283" s="189"/>
      <c r="G283" s="189"/>
    </row>
    <row r="284" spans="1:7" ht="14.25" customHeight="1">
      <c r="A284" s="186">
        <v>204</v>
      </c>
      <c r="B284" s="185" t="s">
        <v>150</v>
      </c>
      <c r="C284" s="187" t="s">
        <v>135</v>
      </c>
      <c r="D284" s="187">
        <f>'Коэфф.повыш.цен'!E287</f>
        <v>35</v>
      </c>
      <c r="E284" s="200">
        <f>'Коэфф.повыш.цен'!G287</f>
        <v>333</v>
      </c>
      <c r="F284" s="189"/>
      <c r="G284" s="189"/>
    </row>
    <row r="285" spans="1:7" ht="13.5" customHeight="1">
      <c r="A285" s="186">
        <v>205</v>
      </c>
      <c r="B285" s="185" t="s">
        <v>150</v>
      </c>
      <c r="C285" s="187" t="s">
        <v>136</v>
      </c>
      <c r="D285" s="187">
        <f>'Коэфф.повыш.цен'!E288</f>
        <v>45</v>
      </c>
      <c r="E285" s="200">
        <f>'Коэфф.повыш.цен'!G288</f>
        <v>441</v>
      </c>
      <c r="F285" s="189"/>
      <c r="G285" s="189"/>
    </row>
    <row r="286" spans="1:7" ht="13.5" customHeight="1">
      <c r="A286" s="186">
        <v>206</v>
      </c>
      <c r="B286" s="185" t="s">
        <v>151</v>
      </c>
      <c r="C286" s="187" t="s">
        <v>136</v>
      </c>
      <c r="D286" s="187">
        <f>'Коэфф.повыш.цен'!E289</f>
        <v>45</v>
      </c>
      <c r="E286" s="200">
        <f>'Коэфф.повыш.цен'!G289</f>
        <v>424</v>
      </c>
      <c r="F286" s="189"/>
      <c r="G286" s="189"/>
    </row>
    <row r="287" spans="1:7" ht="14.25" customHeight="1">
      <c r="A287" s="186">
        <v>207</v>
      </c>
      <c r="B287" s="185" t="s">
        <v>152</v>
      </c>
      <c r="C287" s="187" t="s">
        <v>147</v>
      </c>
      <c r="D287" s="187">
        <f>'Коэфф.повыш.цен'!E290</f>
        <v>40</v>
      </c>
      <c r="E287" s="200">
        <f>'Коэфф.повыш.цен'!G290</f>
        <v>607</v>
      </c>
      <c r="F287" s="189"/>
      <c r="G287" s="189"/>
    </row>
    <row r="288" spans="1:7" ht="13.5" customHeight="1">
      <c r="A288" s="186">
        <v>208</v>
      </c>
      <c r="B288" s="185" t="s">
        <v>153</v>
      </c>
      <c r="C288" s="187" t="s">
        <v>147</v>
      </c>
      <c r="D288" s="187">
        <f>'Коэфф.повыш.цен'!E291</f>
        <v>20</v>
      </c>
      <c r="E288" s="200">
        <f>'Коэфф.повыш.цен'!G291</f>
        <v>278</v>
      </c>
      <c r="F288" s="189"/>
      <c r="G288" s="189"/>
    </row>
    <row r="289" spans="1:7" ht="14.25" customHeight="1">
      <c r="A289" s="186">
        <v>209</v>
      </c>
      <c r="B289" s="185" t="s">
        <v>154</v>
      </c>
      <c r="C289" s="187" t="s">
        <v>135</v>
      </c>
      <c r="D289" s="187">
        <f>'Коэфф.повыш.цен'!E292</f>
        <v>10</v>
      </c>
      <c r="E289" s="200">
        <f>'Коэфф.повыш.цен'!G292</f>
        <v>103</v>
      </c>
      <c r="F289" s="189"/>
      <c r="G289" s="189"/>
    </row>
    <row r="290" spans="1:7" ht="12.75">
      <c r="A290" s="186">
        <v>210</v>
      </c>
      <c r="B290" s="185" t="s">
        <v>155</v>
      </c>
      <c r="C290" s="187" t="s">
        <v>97</v>
      </c>
      <c r="D290" s="187">
        <f>'Коэфф.повыш.цен'!E293</f>
        <v>30</v>
      </c>
      <c r="E290" s="200">
        <f>'Коэфф.повыш.цен'!G293</f>
        <v>345</v>
      </c>
      <c r="F290" s="189"/>
      <c r="G290" s="189"/>
    </row>
    <row r="291" spans="1:7" ht="12.75">
      <c r="A291" s="186">
        <v>211</v>
      </c>
      <c r="B291" s="185" t="s">
        <v>156</v>
      </c>
      <c r="C291" s="187" t="s">
        <v>97</v>
      </c>
      <c r="D291" s="187">
        <f>'Коэфф.повыш.цен'!E294</f>
        <v>35</v>
      </c>
      <c r="E291" s="200">
        <f>'Коэфф.повыш.цен'!G294</f>
        <v>313</v>
      </c>
      <c r="F291" s="189"/>
      <c r="G291" s="189"/>
    </row>
    <row r="292" spans="1:7" ht="13.5" customHeight="1">
      <c r="A292" s="186">
        <v>212</v>
      </c>
      <c r="B292" s="185" t="s">
        <v>157</v>
      </c>
      <c r="C292" s="187" t="s">
        <v>135</v>
      </c>
      <c r="D292" s="187">
        <f>'Коэфф.повыш.цен'!E295</f>
        <v>6</v>
      </c>
      <c r="E292" s="200">
        <f>'Коэфф.повыш.цен'!G295</f>
        <v>61</v>
      </c>
      <c r="F292" s="189"/>
      <c r="G292" s="189"/>
    </row>
    <row r="293" spans="1:7" ht="14.25" customHeight="1">
      <c r="A293" s="186">
        <v>213</v>
      </c>
      <c r="B293" s="185" t="s">
        <v>157</v>
      </c>
      <c r="C293" s="187" t="s">
        <v>136</v>
      </c>
      <c r="D293" s="187">
        <f>'Коэфф.повыш.цен'!E296</f>
        <v>12</v>
      </c>
      <c r="E293" s="200">
        <f>'Коэфф.повыш.цен'!G296</f>
        <v>121</v>
      </c>
      <c r="F293" s="189"/>
      <c r="G293" s="189"/>
    </row>
    <row r="294" spans="1:7" ht="13.5" customHeight="1">
      <c r="A294" s="186">
        <v>214</v>
      </c>
      <c r="B294" s="185" t="s">
        <v>157</v>
      </c>
      <c r="C294" s="187" t="s">
        <v>158</v>
      </c>
      <c r="D294" s="187">
        <f>'Коэфф.повыш.цен'!E297</f>
        <v>18</v>
      </c>
      <c r="E294" s="200">
        <f>'Коэфф.повыш.цен'!G297</f>
        <v>182</v>
      </c>
      <c r="F294" s="189"/>
      <c r="G294" s="189"/>
    </row>
    <row r="295" spans="1:7" ht="12.75">
      <c r="A295" s="186">
        <v>215</v>
      </c>
      <c r="B295" s="185" t="s">
        <v>159</v>
      </c>
      <c r="C295" s="187" t="s">
        <v>97</v>
      </c>
      <c r="D295" s="187">
        <f>'Коэфф.повыш.цен'!E298</f>
        <v>20</v>
      </c>
      <c r="E295" s="200">
        <f>'Коэфф.повыш.цен'!G298</f>
        <v>186</v>
      </c>
      <c r="F295" s="189"/>
      <c r="G295" s="189"/>
    </row>
    <row r="296" spans="1:7" ht="15" customHeight="1">
      <c r="A296" s="186">
        <v>216</v>
      </c>
      <c r="B296" s="202" t="s">
        <v>160</v>
      </c>
      <c r="C296" s="187" t="s">
        <v>136</v>
      </c>
      <c r="D296" s="187">
        <f>'Коэфф.повыш.цен'!E299</f>
        <v>20</v>
      </c>
      <c r="E296" s="200">
        <f>'Коэфф.повыш.цен'!G299</f>
        <v>193</v>
      </c>
      <c r="F296" s="189"/>
      <c r="G296" s="189"/>
    </row>
    <row r="297" spans="1:7" ht="14.25" customHeight="1">
      <c r="A297" s="186">
        <v>217</v>
      </c>
      <c r="B297" s="185" t="s">
        <v>161</v>
      </c>
      <c r="C297" s="187" t="s">
        <v>147</v>
      </c>
      <c r="D297" s="187">
        <f>'Коэфф.повыш.цен'!E300</f>
        <v>20</v>
      </c>
      <c r="E297" s="200">
        <f>'Коэфф.повыш.цен'!G300</f>
        <v>207</v>
      </c>
      <c r="F297" s="189"/>
      <c r="G297" s="189"/>
    </row>
    <row r="298" spans="1:7" ht="14.25" customHeight="1">
      <c r="A298" s="186">
        <v>218</v>
      </c>
      <c r="B298" s="185" t="s">
        <v>162</v>
      </c>
      <c r="C298" s="187" t="s">
        <v>136</v>
      </c>
      <c r="D298" s="187">
        <f>'Коэфф.повыш.цен'!E301</f>
        <v>20</v>
      </c>
      <c r="E298" s="200">
        <f>'Коэфф.повыш.цен'!G301</f>
        <v>193</v>
      </c>
      <c r="F298" s="189"/>
      <c r="G298" s="189"/>
    </row>
    <row r="299" spans="1:7" ht="21" customHeight="1">
      <c r="A299" s="291" t="s">
        <v>658</v>
      </c>
      <c r="B299" s="280" t="s">
        <v>659</v>
      </c>
      <c r="C299" s="279"/>
      <c r="D299" s="279"/>
      <c r="E299" s="279"/>
      <c r="F299" s="279"/>
      <c r="G299" s="281"/>
    </row>
    <row r="300" spans="1:7" ht="12.75">
      <c r="A300" s="186">
        <v>219</v>
      </c>
      <c r="B300" s="185" t="s">
        <v>163</v>
      </c>
      <c r="C300" s="187" t="s">
        <v>97</v>
      </c>
      <c r="D300" s="187">
        <f>'Коэфф.повыш.цен'!E303</f>
        <v>16.5</v>
      </c>
      <c r="E300" s="188">
        <f>'Коэфф.повыш.цен'!G303</f>
        <v>71</v>
      </c>
      <c r="F300" s="189"/>
      <c r="G300" s="189"/>
    </row>
    <row r="301" spans="1:7" ht="12.75">
      <c r="A301" s="186">
        <v>220</v>
      </c>
      <c r="B301" s="185" t="s">
        <v>164</v>
      </c>
      <c r="C301" s="187" t="s">
        <v>97</v>
      </c>
      <c r="D301" s="187">
        <f>'Коэфф.повыш.цен'!E304</f>
        <v>33</v>
      </c>
      <c r="E301" s="188">
        <f>'Коэфф.повыш.цен'!G304</f>
        <v>163</v>
      </c>
      <c r="F301" s="189"/>
      <c r="G301" s="189"/>
    </row>
    <row r="302" spans="1:7" ht="12.75">
      <c r="A302" s="186">
        <v>221</v>
      </c>
      <c r="B302" s="185" t="s">
        <v>165</v>
      </c>
      <c r="C302" s="187" t="s">
        <v>108</v>
      </c>
      <c r="D302" s="187">
        <f>'Коэфф.повыш.цен'!E305</f>
        <v>12</v>
      </c>
      <c r="E302" s="188">
        <f>'Коэфф.повыш.цен'!G305</f>
        <v>63</v>
      </c>
      <c r="F302" s="189"/>
      <c r="G302" s="189"/>
    </row>
    <row r="303" spans="1:7" ht="12.75">
      <c r="A303" s="186">
        <v>222</v>
      </c>
      <c r="B303" s="185" t="s">
        <v>166</v>
      </c>
      <c r="C303" s="187" t="s">
        <v>97</v>
      </c>
      <c r="D303" s="187">
        <f>'Коэфф.повыш.цен'!E306</f>
        <v>13</v>
      </c>
      <c r="E303" s="188">
        <f>'Коэфф.повыш.цен'!G306</f>
        <v>70</v>
      </c>
      <c r="F303" s="189"/>
      <c r="G303" s="189"/>
    </row>
    <row r="304" spans="1:7" ht="12.75">
      <c r="A304" s="186">
        <v>223</v>
      </c>
      <c r="B304" s="185" t="s">
        <v>167</v>
      </c>
      <c r="C304" s="187" t="s">
        <v>97</v>
      </c>
      <c r="D304" s="187">
        <f>'Коэфф.повыш.цен'!E307</f>
        <v>10</v>
      </c>
      <c r="E304" s="188">
        <f>'Коэфф.повыш.цен'!G307</f>
        <v>46</v>
      </c>
      <c r="F304" s="189"/>
      <c r="G304" s="189"/>
    </row>
    <row r="305" spans="1:7" ht="12.75">
      <c r="A305" s="186">
        <v>224</v>
      </c>
      <c r="B305" s="185" t="s">
        <v>168</v>
      </c>
      <c r="C305" s="187" t="s">
        <v>97</v>
      </c>
      <c r="D305" s="187">
        <f>'Коэфф.повыш.цен'!E308</f>
        <v>13</v>
      </c>
      <c r="E305" s="188">
        <f>'Коэфф.повыш.цен'!G308</f>
        <v>57</v>
      </c>
      <c r="F305" s="189"/>
      <c r="G305" s="189"/>
    </row>
    <row r="306" spans="1:7" ht="12.75">
      <c r="A306" s="186">
        <v>225</v>
      </c>
      <c r="B306" s="185" t="s">
        <v>169</v>
      </c>
      <c r="C306" s="187" t="s">
        <v>97</v>
      </c>
      <c r="D306" s="187">
        <f>'Коэфф.повыш.цен'!E309</f>
        <v>52</v>
      </c>
      <c r="E306" s="188">
        <f>'Коэфф.повыш.цен'!G309</f>
        <v>217</v>
      </c>
      <c r="F306" s="189"/>
      <c r="G306" s="189"/>
    </row>
    <row r="307" spans="1:7" ht="12.75">
      <c r="A307" s="186">
        <v>226</v>
      </c>
      <c r="B307" s="185" t="s">
        <v>170</v>
      </c>
      <c r="C307" s="187" t="s">
        <v>97</v>
      </c>
      <c r="D307" s="187">
        <f>'Коэфф.повыш.цен'!E310</f>
        <v>15</v>
      </c>
      <c r="E307" s="188">
        <f>'Коэфф.повыш.цен'!G310</f>
        <v>83</v>
      </c>
      <c r="F307" s="189"/>
      <c r="G307" s="189"/>
    </row>
    <row r="308" spans="1:8" ht="12.75">
      <c r="A308" s="186">
        <v>227</v>
      </c>
      <c r="B308" s="185" t="s">
        <v>171</v>
      </c>
      <c r="C308" s="187" t="s">
        <v>97</v>
      </c>
      <c r="D308" s="187">
        <f>'Коэфф.повыш.цен'!E311</f>
        <v>5</v>
      </c>
      <c r="E308" s="188">
        <f>'Коэфф.повыш.цен'!G311</f>
        <v>34</v>
      </c>
      <c r="F308" s="189"/>
      <c r="G308" s="189"/>
      <c r="H308" s="24"/>
    </row>
    <row r="309" spans="1:7" ht="12.75">
      <c r="A309" s="186">
        <v>228</v>
      </c>
      <c r="B309" s="185" t="s">
        <v>172</v>
      </c>
      <c r="C309" s="187" t="s">
        <v>97</v>
      </c>
      <c r="D309" s="187">
        <f>'Коэфф.повыш.цен'!E312</f>
        <v>5</v>
      </c>
      <c r="E309" s="188">
        <f>'Коэфф.повыш.цен'!G312</f>
        <v>31</v>
      </c>
      <c r="F309" s="189"/>
      <c r="G309" s="189"/>
    </row>
    <row r="310" spans="1:7" ht="12.75">
      <c r="A310" s="186">
        <v>229</v>
      </c>
      <c r="B310" s="185" t="s">
        <v>173</v>
      </c>
      <c r="C310" s="187" t="s">
        <v>97</v>
      </c>
      <c r="D310" s="187">
        <f>'Коэфф.повыш.цен'!E313</f>
        <v>14.5</v>
      </c>
      <c r="E310" s="188">
        <f>'Коэфф.повыш.цен'!G313</f>
        <v>68</v>
      </c>
      <c r="F310" s="189"/>
      <c r="G310" s="189"/>
    </row>
    <row r="311" spans="1:7" ht="12.75">
      <c r="A311" s="186">
        <v>230</v>
      </c>
      <c r="B311" s="185" t="s">
        <v>174</v>
      </c>
      <c r="C311" s="187" t="s">
        <v>97</v>
      </c>
      <c r="D311" s="187">
        <f>'Коэфф.повыш.цен'!E314</f>
        <v>14.5</v>
      </c>
      <c r="E311" s="188">
        <f>'Коэфф.повыш.цен'!G314</f>
        <v>68</v>
      </c>
      <c r="F311" s="189"/>
      <c r="G311" s="189"/>
    </row>
    <row r="312" spans="1:7" ht="12.75">
      <c r="A312" s="186">
        <v>231</v>
      </c>
      <c r="B312" s="185" t="s">
        <v>175</v>
      </c>
      <c r="C312" s="187" t="s">
        <v>97</v>
      </c>
      <c r="D312" s="187">
        <f>'Коэфф.повыш.цен'!E315</f>
        <v>10</v>
      </c>
      <c r="E312" s="188">
        <f>'Коэфф.повыш.цен'!G315</f>
        <v>69</v>
      </c>
      <c r="F312" s="189"/>
      <c r="G312" s="189"/>
    </row>
    <row r="313" spans="1:7" ht="12.75">
      <c r="A313" s="186">
        <v>232</v>
      </c>
      <c r="B313" s="185" t="s">
        <v>176</v>
      </c>
      <c r="C313" s="187" t="s">
        <v>97</v>
      </c>
      <c r="D313" s="187">
        <f>'Коэфф.повыш.цен'!E316</f>
        <v>11</v>
      </c>
      <c r="E313" s="188">
        <f>'Коэфф.повыш.цен'!G316</f>
        <v>90</v>
      </c>
      <c r="F313" s="189"/>
      <c r="G313" s="189"/>
    </row>
    <row r="314" spans="1:7" ht="12.75">
      <c r="A314" s="186">
        <v>233</v>
      </c>
      <c r="B314" s="185" t="s">
        <v>598</v>
      </c>
      <c r="C314" s="187" t="s">
        <v>97</v>
      </c>
      <c r="D314" s="187">
        <f>'Коэфф.повыш.цен'!E317</f>
        <v>18</v>
      </c>
      <c r="E314" s="188">
        <f>'Коэфф.повыш.цен'!G317</f>
        <v>92</v>
      </c>
      <c r="F314" s="189"/>
      <c r="G314" s="189"/>
    </row>
    <row r="315" spans="1:7" ht="12.75">
      <c r="A315" s="186">
        <v>234</v>
      </c>
      <c r="B315" s="185" t="s">
        <v>177</v>
      </c>
      <c r="C315" s="187" t="s">
        <v>97</v>
      </c>
      <c r="D315" s="187">
        <f>'Коэфф.повыш.цен'!E318</f>
        <v>60</v>
      </c>
      <c r="E315" s="188">
        <f>'Коэфф.повыш.цен'!G318</f>
        <v>281</v>
      </c>
      <c r="F315" s="189"/>
      <c r="G315" s="189"/>
    </row>
    <row r="316" spans="1:7" ht="12.75">
      <c r="A316" s="186">
        <v>235</v>
      </c>
      <c r="B316" s="185" t="s">
        <v>178</v>
      </c>
      <c r="C316" s="187" t="s">
        <v>97</v>
      </c>
      <c r="D316" s="187">
        <f>'Коэфф.повыш.цен'!E319</f>
        <v>60</v>
      </c>
      <c r="E316" s="188">
        <f>'Коэфф.повыш.цен'!G319</f>
        <v>284</v>
      </c>
      <c r="F316" s="189"/>
      <c r="G316" s="189"/>
    </row>
    <row r="317" spans="1:7" ht="12.75">
      <c r="A317" s="186">
        <v>236</v>
      </c>
      <c r="B317" s="185" t="s">
        <v>179</v>
      </c>
      <c r="C317" s="187" t="s">
        <v>97</v>
      </c>
      <c r="D317" s="187">
        <f>'Коэфф.повыш.цен'!E320</f>
        <v>20</v>
      </c>
      <c r="E317" s="188">
        <f>'Коэфф.повыш.цен'!G320</f>
        <v>94</v>
      </c>
      <c r="F317" s="189"/>
      <c r="G317" s="189"/>
    </row>
    <row r="318" spans="1:7" ht="12.75">
      <c r="A318" s="186">
        <v>237</v>
      </c>
      <c r="B318" s="185" t="s">
        <v>180</v>
      </c>
      <c r="C318" s="187" t="s">
        <v>97</v>
      </c>
      <c r="D318" s="187">
        <f>'Коэфф.повыш.цен'!E321</f>
        <v>10</v>
      </c>
      <c r="E318" s="188">
        <f>'Коэфф.повыш.цен'!G321</f>
        <v>59</v>
      </c>
      <c r="F318" s="189"/>
      <c r="G318" s="189"/>
    </row>
    <row r="319" spans="1:7" ht="12.75">
      <c r="A319" s="186">
        <v>238</v>
      </c>
      <c r="B319" s="185" t="s">
        <v>181</v>
      </c>
      <c r="C319" s="187" t="s">
        <v>97</v>
      </c>
      <c r="D319" s="187">
        <f>'Коэфф.повыш.цен'!E322</f>
        <v>15</v>
      </c>
      <c r="E319" s="188">
        <f>'Коэфф.повыш.цен'!G322</f>
        <v>77</v>
      </c>
      <c r="F319" s="189"/>
      <c r="G319" s="189"/>
    </row>
    <row r="320" spans="1:7" ht="12.75">
      <c r="A320" s="186">
        <v>239</v>
      </c>
      <c r="B320" s="185" t="s">
        <v>182</v>
      </c>
      <c r="C320" s="187" t="s">
        <v>97</v>
      </c>
      <c r="D320" s="187">
        <f>'Коэфф.повыш.цен'!E323</f>
        <v>17</v>
      </c>
      <c r="E320" s="188">
        <f>'Коэфф.повыш.цен'!G323</f>
        <v>80</v>
      </c>
      <c r="F320" s="189"/>
      <c r="G320" s="189"/>
    </row>
    <row r="321" spans="1:7" ht="12.75">
      <c r="A321" s="186">
        <v>240</v>
      </c>
      <c r="B321" s="185" t="s">
        <v>183</v>
      </c>
      <c r="C321" s="187" t="s">
        <v>97</v>
      </c>
      <c r="D321" s="187">
        <f>'Коэфф.повыш.цен'!E324</f>
        <v>14</v>
      </c>
      <c r="E321" s="188">
        <f>'Коэфф.повыш.цен'!G324</f>
        <v>62</v>
      </c>
      <c r="F321" s="189"/>
      <c r="G321" s="189"/>
    </row>
    <row r="322" spans="1:7" ht="12.75">
      <c r="A322" s="186">
        <v>241</v>
      </c>
      <c r="B322" s="213" t="s">
        <v>184</v>
      </c>
      <c r="C322" s="187"/>
      <c r="D322" s="187"/>
      <c r="E322" s="188"/>
      <c r="F322" s="189"/>
      <c r="G322" s="189"/>
    </row>
    <row r="323" spans="1:7" ht="12.75">
      <c r="A323" s="186">
        <v>242</v>
      </c>
      <c r="B323" s="185" t="s">
        <v>185</v>
      </c>
      <c r="C323" s="187" t="s">
        <v>97</v>
      </c>
      <c r="D323" s="187">
        <f>'Коэфф.повыш.цен'!E326</f>
        <v>10</v>
      </c>
      <c r="E323" s="188">
        <f>'Коэфф.повыш.цен'!G326</f>
        <v>49</v>
      </c>
      <c r="F323" s="189"/>
      <c r="G323" s="189"/>
    </row>
    <row r="324" spans="1:7" ht="12.75">
      <c r="A324" s="186">
        <v>243</v>
      </c>
      <c r="B324" s="185" t="s">
        <v>599</v>
      </c>
      <c r="C324" s="187" t="s">
        <v>97</v>
      </c>
      <c r="D324" s="187">
        <f>'Коэфф.повыш.цен'!E327</f>
        <v>5</v>
      </c>
      <c r="E324" s="188">
        <f>'Коэфф.повыш.цен'!G327</f>
        <v>24</v>
      </c>
      <c r="F324" s="189"/>
      <c r="G324" s="189"/>
    </row>
    <row r="325" spans="1:7" ht="12.75">
      <c r="A325" s="186">
        <v>244</v>
      </c>
      <c r="B325" s="185" t="s">
        <v>600</v>
      </c>
      <c r="C325" s="187" t="s">
        <v>97</v>
      </c>
      <c r="D325" s="187">
        <f>'Коэфф.повыш.цен'!E328</f>
        <v>5</v>
      </c>
      <c r="E325" s="188">
        <f>'Коэфф.повыш.цен'!G328</f>
        <v>27</v>
      </c>
      <c r="F325" s="189"/>
      <c r="G325" s="189"/>
    </row>
    <row r="326" spans="1:7" ht="12.75">
      <c r="A326" s="186">
        <v>245</v>
      </c>
      <c r="B326" s="185" t="s">
        <v>601</v>
      </c>
      <c r="C326" s="187" t="s">
        <v>97</v>
      </c>
      <c r="D326" s="187">
        <f>'Коэфф.повыш.цен'!E329</f>
        <v>8</v>
      </c>
      <c r="E326" s="188">
        <f>'Коэфф.повыш.цен'!G329</f>
        <v>82</v>
      </c>
      <c r="F326" s="189"/>
      <c r="G326" s="189"/>
    </row>
    <row r="327" spans="1:7" ht="12.75">
      <c r="A327" s="186">
        <v>246</v>
      </c>
      <c r="B327" s="169" t="s">
        <v>602</v>
      </c>
      <c r="C327" s="187" t="s">
        <v>97</v>
      </c>
      <c r="D327" s="187">
        <f>'Коэфф.повыш.цен'!E330</f>
        <v>11</v>
      </c>
      <c r="E327" s="188">
        <f>'Коэфф.повыш.цен'!G330</f>
        <v>54</v>
      </c>
      <c r="F327" s="189"/>
      <c r="G327" s="189"/>
    </row>
    <row r="328" spans="1:7" ht="12.75">
      <c r="A328" s="186">
        <v>247</v>
      </c>
      <c r="B328" s="169" t="s">
        <v>603</v>
      </c>
      <c r="C328" s="187" t="s">
        <v>97</v>
      </c>
      <c r="D328" s="187">
        <f>'Коэфф.повыш.цен'!E331</f>
        <v>11</v>
      </c>
      <c r="E328" s="188">
        <f>'Коэфф.повыш.цен'!G331</f>
        <v>54</v>
      </c>
      <c r="F328" s="189"/>
      <c r="G328" s="189"/>
    </row>
    <row r="329" spans="1:7" ht="12.75">
      <c r="A329" s="186">
        <v>248</v>
      </c>
      <c r="B329" s="169" t="s">
        <v>604</v>
      </c>
      <c r="C329" s="187" t="s">
        <v>97</v>
      </c>
      <c r="D329" s="187">
        <f>'Коэфф.повыш.цен'!E332</f>
        <v>11</v>
      </c>
      <c r="E329" s="188">
        <f>'Коэфф.повыш.цен'!G332</f>
        <v>54</v>
      </c>
      <c r="F329" s="189"/>
      <c r="G329" s="189"/>
    </row>
    <row r="330" spans="1:7" ht="12.75">
      <c r="A330" s="186">
        <v>249</v>
      </c>
      <c r="B330" s="185" t="s">
        <v>605</v>
      </c>
      <c r="C330" s="187" t="s">
        <v>97</v>
      </c>
      <c r="D330" s="187">
        <f>'Коэфф.повыш.цен'!E333</f>
        <v>9</v>
      </c>
      <c r="E330" s="188">
        <f>'Коэфф.повыш.цен'!G333</f>
        <v>54</v>
      </c>
      <c r="F330" s="189"/>
      <c r="G330" s="189"/>
    </row>
    <row r="331" spans="1:7" ht="12.75">
      <c r="A331" s="186">
        <v>250</v>
      </c>
      <c r="B331" s="185" t="s">
        <v>606</v>
      </c>
      <c r="C331" s="187"/>
      <c r="D331" s="187">
        <f>'Коэфф.повыш.цен'!E334</f>
        <v>9</v>
      </c>
      <c r="E331" s="188">
        <f>'Коэфф.повыш.цен'!G334</f>
        <v>54</v>
      </c>
      <c r="F331" s="189"/>
      <c r="G331" s="189"/>
    </row>
    <row r="332" spans="1:7" ht="12.75">
      <c r="A332" s="186">
        <v>251</v>
      </c>
      <c r="B332" s="185" t="s">
        <v>607</v>
      </c>
      <c r="C332" s="187" t="s">
        <v>97</v>
      </c>
      <c r="D332" s="187">
        <f>'Коэфф.повыш.цен'!E335</f>
        <v>8</v>
      </c>
      <c r="E332" s="188">
        <f>'Коэфф.повыш.цен'!G335</f>
        <v>38</v>
      </c>
      <c r="F332" s="189"/>
      <c r="G332" s="189"/>
    </row>
    <row r="333" spans="1:7" ht="12.75">
      <c r="A333" s="186">
        <v>252</v>
      </c>
      <c r="B333" s="185" t="s">
        <v>608</v>
      </c>
      <c r="C333" s="187" t="s">
        <v>97</v>
      </c>
      <c r="D333" s="187">
        <f>'Коэфф.повыш.цен'!E336</f>
        <v>12</v>
      </c>
      <c r="E333" s="188">
        <f>'Коэфф.повыш.цен'!G336</f>
        <v>65</v>
      </c>
      <c r="F333" s="189"/>
      <c r="G333" s="189"/>
    </row>
    <row r="334" spans="1:7" ht="12.75">
      <c r="A334" s="186">
        <v>253</v>
      </c>
      <c r="B334" s="185" t="s">
        <v>609</v>
      </c>
      <c r="C334" s="187" t="s">
        <v>97</v>
      </c>
      <c r="D334" s="187">
        <f>'Коэфф.повыш.цен'!E337</f>
        <v>12</v>
      </c>
      <c r="E334" s="188">
        <f>'Коэфф.повыш.цен'!G337</f>
        <v>53</v>
      </c>
      <c r="F334" s="189"/>
      <c r="G334" s="189"/>
    </row>
    <row r="335" spans="1:7" ht="12.75">
      <c r="A335" s="186">
        <v>254</v>
      </c>
      <c r="B335" s="185" t="s">
        <v>610</v>
      </c>
      <c r="C335" s="187" t="s">
        <v>97</v>
      </c>
      <c r="D335" s="187">
        <f>'Коэфф.повыш.цен'!E338</f>
        <v>8</v>
      </c>
      <c r="E335" s="188">
        <f>'Коэфф.повыш.цен'!G338</f>
        <v>38</v>
      </c>
      <c r="F335" s="189"/>
      <c r="G335" s="189"/>
    </row>
    <row r="336" spans="1:7" ht="12.75">
      <c r="A336" s="186">
        <v>255</v>
      </c>
      <c r="B336" s="185" t="s">
        <v>611</v>
      </c>
      <c r="C336" s="187" t="s">
        <v>97</v>
      </c>
      <c r="D336" s="187">
        <f>'Коэфф.повыш.цен'!E339</f>
        <v>11</v>
      </c>
      <c r="E336" s="188">
        <f>'Коэфф.повыш.цен'!G339</f>
        <v>51</v>
      </c>
      <c r="F336" s="189"/>
      <c r="G336" s="189"/>
    </row>
    <row r="337" spans="1:7" ht="12.75">
      <c r="A337" s="186">
        <v>256</v>
      </c>
      <c r="B337" s="185" t="s">
        <v>612</v>
      </c>
      <c r="C337" s="187" t="s">
        <v>97</v>
      </c>
      <c r="D337" s="187">
        <f>'Коэфф.повыш.цен'!E340</f>
        <v>13</v>
      </c>
      <c r="E337" s="188">
        <f>'Коэфф.повыш.цен'!G340</f>
        <v>55</v>
      </c>
      <c r="F337" s="189"/>
      <c r="G337" s="189"/>
    </row>
    <row r="338" spans="1:7" ht="12.75">
      <c r="A338" s="186">
        <v>257</v>
      </c>
      <c r="B338" s="185" t="s">
        <v>613</v>
      </c>
      <c r="C338" s="187" t="s">
        <v>97</v>
      </c>
      <c r="D338" s="187">
        <f>'Коэфф.повыш.цен'!E341</f>
        <v>26</v>
      </c>
      <c r="E338" s="188">
        <f>'Коэфф.повыш.цен'!G341</f>
        <v>102</v>
      </c>
      <c r="F338" s="189"/>
      <c r="G338" s="189"/>
    </row>
    <row r="339" spans="1:7" ht="12.75">
      <c r="A339" s="186">
        <v>258</v>
      </c>
      <c r="B339" s="185" t="s">
        <v>614</v>
      </c>
      <c r="C339" s="187" t="s">
        <v>97</v>
      </c>
      <c r="D339" s="187">
        <f>'Коэфф.повыш.цен'!E342</f>
        <v>6</v>
      </c>
      <c r="E339" s="188">
        <f>'Коэфф.повыш.цен'!G342</f>
        <v>49</v>
      </c>
      <c r="F339" s="189"/>
      <c r="G339" s="189"/>
    </row>
    <row r="340" spans="1:7" ht="12.75">
      <c r="A340" s="186">
        <v>259</v>
      </c>
      <c r="B340" s="185" t="s">
        <v>615</v>
      </c>
      <c r="C340" s="187" t="s">
        <v>97</v>
      </c>
      <c r="D340" s="187">
        <f>'Коэфф.повыш.цен'!E343</f>
        <v>6</v>
      </c>
      <c r="E340" s="188">
        <f>'Коэфф.повыш.цен'!G343</f>
        <v>61</v>
      </c>
      <c r="F340" s="189"/>
      <c r="G340" s="189"/>
    </row>
    <row r="341" spans="1:7" ht="12.75">
      <c r="A341" s="186">
        <v>260</v>
      </c>
      <c r="B341" s="185" t="s">
        <v>616</v>
      </c>
      <c r="C341" s="187" t="s">
        <v>97</v>
      </c>
      <c r="D341" s="187">
        <f>'Коэфф.повыш.цен'!E344</f>
        <v>11</v>
      </c>
      <c r="E341" s="188">
        <f>'Коэфф.повыш.цен'!G344</f>
        <v>79</v>
      </c>
      <c r="F341" s="189"/>
      <c r="G341" s="189"/>
    </row>
    <row r="342" spans="1:7" ht="12.75">
      <c r="A342" s="186">
        <v>261</v>
      </c>
      <c r="B342" s="185" t="s">
        <v>617</v>
      </c>
      <c r="C342" s="187" t="s">
        <v>97</v>
      </c>
      <c r="D342" s="187">
        <f>'Коэфф.повыш.цен'!E345</f>
        <v>15</v>
      </c>
      <c r="E342" s="188">
        <f>'Коэфф.повыш.цен'!G345</f>
        <v>74</v>
      </c>
      <c r="F342" s="189"/>
      <c r="G342" s="189"/>
    </row>
    <row r="343" spans="1:7" ht="12.75">
      <c r="A343" s="186">
        <v>262</v>
      </c>
      <c r="B343" s="185" t="s">
        <v>618</v>
      </c>
      <c r="C343" s="187" t="s">
        <v>97</v>
      </c>
      <c r="D343" s="187">
        <f>'Коэфф.повыш.цен'!E346</f>
        <v>29</v>
      </c>
      <c r="E343" s="188">
        <f>'Коэфф.повыш.цен'!G346</f>
        <v>198</v>
      </c>
      <c r="F343" s="189"/>
      <c r="G343" s="189"/>
    </row>
    <row r="344" spans="1:7" ht="12.75">
      <c r="A344" s="186">
        <v>263</v>
      </c>
      <c r="B344" s="185" t="s">
        <v>619</v>
      </c>
      <c r="C344" s="187" t="s">
        <v>97</v>
      </c>
      <c r="D344" s="187">
        <f>'Коэфф.повыш.цен'!E347</f>
        <v>8</v>
      </c>
      <c r="E344" s="188">
        <f>'Коэфф.повыш.цен'!G347</f>
        <v>42</v>
      </c>
      <c r="F344" s="189"/>
      <c r="G344" s="189"/>
    </row>
    <row r="345" spans="1:7" ht="12.75">
      <c r="A345" s="186">
        <v>264</v>
      </c>
      <c r="B345" s="185" t="s">
        <v>620</v>
      </c>
      <c r="C345" s="187" t="s">
        <v>97</v>
      </c>
      <c r="D345" s="187">
        <f>'Коэфф.повыш.цен'!E348</f>
        <v>9</v>
      </c>
      <c r="E345" s="188">
        <f>'Коэфф.повыш.цен'!G348</f>
        <v>99</v>
      </c>
      <c r="F345" s="189"/>
      <c r="G345" s="189"/>
    </row>
    <row r="346" spans="1:7" ht="12.75">
      <c r="A346" s="186">
        <v>265</v>
      </c>
      <c r="B346" s="185" t="s">
        <v>621</v>
      </c>
      <c r="C346" s="187" t="s">
        <v>97</v>
      </c>
      <c r="D346" s="187">
        <f>'Коэфф.повыш.цен'!E349</f>
        <v>9</v>
      </c>
      <c r="E346" s="188">
        <f>'Коэфф.повыш.цен'!G349</f>
        <v>79</v>
      </c>
      <c r="F346" s="189"/>
      <c r="G346" s="189"/>
    </row>
    <row r="347" spans="1:7" ht="12.75">
      <c r="A347" s="186">
        <v>266</v>
      </c>
      <c r="B347" s="185" t="s">
        <v>622</v>
      </c>
      <c r="C347" s="187" t="s">
        <v>97</v>
      </c>
      <c r="D347" s="187">
        <f>'Коэфф.повыш.цен'!E350</f>
        <v>11</v>
      </c>
      <c r="E347" s="188">
        <f>'Коэфф.повыш.цен'!G350</f>
        <v>52</v>
      </c>
      <c r="F347" s="189"/>
      <c r="G347" s="189"/>
    </row>
    <row r="348" spans="1:7" ht="12.75">
      <c r="A348" s="186">
        <v>267</v>
      </c>
      <c r="B348" s="185" t="s">
        <v>623</v>
      </c>
      <c r="C348" s="187" t="s">
        <v>97</v>
      </c>
      <c r="D348" s="187">
        <f>'Коэфф.повыш.цен'!E351</f>
        <v>11</v>
      </c>
      <c r="E348" s="188">
        <f>'Коэфф.повыш.цен'!G351</f>
        <v>48</v>
      </c>
      <c r="F348" s="189"/>
      <c r="G348" s="189"/>
    </row>
    <row r="349" spans="1:7" ht="12.75">
      <c r="A349" s="186">
        <v>268</v>
      </c>
      <c r="B349" s="185" t="s">
        <v>624</v>
      </c>
      <c r="C349" s="187" t="s">
        <v>97</v>
      </c>
      <c r="D349" s="187">
        <f>'Коэфф.повыш.цен'!E352</f>
        <v>11</v>
      </c>
      <c r="E349" s="188">
        <f>'Коэфф.повыш.цен'!G352</f>
        <v>89</v>
      </c>
      <c r="F349" s="189"/>
      <c r="G349" s="189"/>
    </row>
    <row r="350" spans="1:7" ht="12.75">
      <c r="A350" s="186">
        <v>269</v>
      </c>
      <c r="B350" s="185" t="s">
        <v>206</v>
      </c>
      <c r="C350" s="187" t="s">
        <v>97</v>
      </c>
      <c r="D350" s="187">
        <f>'Коэфф.повыш.цен'!E353</f>
        <v>14</v>
      </c>
      <c r="E350" s="188">
        <f>'Коэфф.повыш.цен'!G353</f>
        <v>57</v>
      </c>
      <c r="F350" s="189"/>
      <c r="G350" s="189"/>
    </row>
    <row r="351" spans="1:7" ht="12.75">
      <c r="A351" s="186">
        <v>170</v>
      </c>
      <c r="B351" s="185" t="s">
        <v>625</v>
      </c>
      <c r="C351" s="187" t="s">
        <v>97</v>
      </c>
      <c r="D351" s="187">
        <f>'Коэфф.повыш.цен'!E354</f>
        <v>26</v>
      </c>
      <c r="E351" s="188">
        <f>'Коэфф.повыш.цен'!G354</f>
        <v>115</v>
      </c>
      <c r="F351" s="189"/>
      <c r="G351" s="189"/>
    </row>
    <row r="352" spans="1:7" ht="12.75">
      <c r="A352" s="186">
        <v>271</v>
      </c>
      <c r="B352" s="185" t="s">
        <v>626</v>
      </c>
      <c r="C352" s="187" t="s">
        <v>97</v>
      </c>
      <c r="D352" s="187">
        <f>'Коэфф.повыш.цен'!E355</f>
        <v>19</v>
      </c>
      <c r="E352" s="188">
        <f>'Коэфф.повыш.цен'!G355</f>
        <v>123</v>
      </c>
      <c r="F352" s="189"/>
      <c r="G352" s="189"/>
    </row>
    <row r="353" spans="1:7" ht="12.75">
      <c r="A353" s="186">
        <v>272</v>
      </c>
      <c r="B353" s="185" t="s">
        <v>209</v>
      </c>
      <c r="C353" s="187" t="s">
        <v>97</v>
      </c>
      <c r="D353" s="187">
        <f>'Коэфф.повыш.цен'!E356</f>
        <v>7</v>
      </c>
      <c r="E353" s="188">
        <f>'Коэфф.повыш.цен'!G356</f>
        <v>33</v>
      </c>
      <c r="F353" s="189"/>
      <c r="G353" s="189"/>
    </row>
    <row r="354" spans="1:7" ht="12.75">
      <c r="A354" s="186">
        <v>273</v>
      </c>
      <c r="B354" s="185" t="s">
        <v>627</v>
      </c>
      <c r="C354" s="187" t="s">
        <v>97</v>
      </c>
      <c r="D354" s="187">
        <f>'Коэфф.повыш.цен'!E357</f>
        <v>9</v>
      </c>
      <c r="E354" s="188">
        <f>'Коэфф.повыш.цен'!G357</f>
        <v>55</v>
      </c>
      <c r="F354" s="189"/>
      <c r="G354" s="189"/>
    </row>
    <row r="355" spans="1:7" ht="12.75">
      <c r="A355" s="186">
        <v>274</v>
      </c>
      <c r="B355" s="185" t="s">
        <v>628</v>
      </c>
      <c r="C355" s="187" t="s">
        <v>97</v>
      </c>
      <c r="D355" s="187">
        <f>'Коэфф.повыш.цен'!E358</f>
        <v>15</v>
      </c>
      <c r="E355" s="188">
        <f>'Коэфф.повыш.цен'!G358</f>
        <v>64</v>
      </c>
      <c r="F355" s="189"/>
      <c r="G355" s="189"/>
    </row>
    <row r="356" spans="1:7" ht="12.75">
      <c r="A356" s="186">
        <v>275</v>
      </c>
      <c r="B356" s="185" t="s">
        <v>629</v>
      </c>
      <c r="C356" s="187" t="s">
        <v>97</v>
      </c>
      <c r="D356" s="187">
        <f>'Коэфф.повыш.цен'!E359</f>
        <v>27</v>
      </c>
      <c r="E356" s="188">
        <f>'Коэфф.повыш.цен'!G359</f>
        <v>115</v>
      </c>
      <c r="F356" s="189"/>
      <c r="G356" s="189"/>
    </row>
    <row r="357" spans="1:7" ht="12.75">
      <c r="A357" s="186">
        <v>276</v>
      </c>
      <c r="B357" s="185" t="s">
        <v>213</v>
      </c>
      <c r="C357" s="187" t="s">
        <v>97</v>
      </c>
      <c r="D357" s="187">
        <f>'Коэфф.повыш.цен'!E360</f>
        <v>11</v>
      </c>
      <c r="E357" s="188">
        <f>'Коэфф.повыш.цен'!G360</f>
        <v>83</v>
      </c>
      <c r="F357" s="189"/>
      <c r="G357" s="189"/>
    </row>
    <row r="358" spans="1:7" ht="12.75">
      <c r="A358" s="186">
        <v>277</v>
      </c>
      <c r="B358" s="185" t="s">
        <v>630</v>
      </c>
      <c r="C358" s="187" t="s">
        <v>97</v>
      </c>
      <c r="D358" s="187">
        <f>'Коэфф.повыш.цен'!E361</f>
        <v>40.5</v>
      </c>
      <c r="E358" s="188">
        <f>'Коэфф.повыш.цен'!G361</f>
        <v>223</v>
      </c>
      <c r="F358" s="189"/>
      <c r="G358" s="189"/>
    </row>
    <row r="359" spans="1:7" ht="12.75">
      <c r="A359" s="186">
        <v>278</v>
      </c>
      <c r="B359" s="185" t="s">
        <v>631</v>
      </c>
      <c r="C359" s="187" t="s">
        <v>97</v>
      </c>
      <c r="D359" s="187">
        <f>'Коэфф.повыш.цен'!E362</f>
        <v>12</v>
      </c>
      <c r="E359" s="188">
        <f>'Коэфф.повыш.цен'!G362</f>
        <v>53</v>
      </c>
      <c r="F359" s="189"/>
      <c r="G359" s="189"/>
    </row>
    <row r="360" spans="1:7" ht="12.75">
      <c r="A360" s="186">
        <v>279</v>
      </c>
      <c r="B360" s="169" t="s">
        <v>490</v>
      </c>
      <c r="C360" s="238" t="s">
        <v>97</v>
      </c>
      <c r="D360" s="187">
        <f>'Коэфф.повыш.цен'!E363</f>
        <v>14.5</v>
      </c>
      <c r="E360" s="188">
        <f>'Коэфф.повыш.цен'!G363</f>
        <v>65</v>
      </c>
      <c r="F360" s="189"/>
      <c r="G360" s="189"/>
    </row>
    <row r="361" spans="1:7" ht="12.75">
      <c r="A361" s="186">
        <v>280</v>
      </c>
      <c r="B361" s="169" t="s">
        <v>491</v>
      </c>
      <c r="C361" s="238" t="s">
        <v>97</v>
      </c>
      <c r="D361" s="187">
        <f>'Коэфф.повыш.цен'!E364</f>
        <v>10</v>
      </c>
      <c r="E361" s="188">
        <f>'Коэфф.повыш.цен'!G364</f>
        <v>55</v>
      </c>
      <c r="F361" s="189"/>
      <c r="G361" s="189"/>
    </row>
    <row r="362" spans="1:7" ht="12.75">
      <c r="A362" s="186">
        <v>281</v>
      </c>
      <c r="B362" s="169" t="s">
        <v>492</v>
      </c>
      <c r="C362" s="238" t="s">
        <v>97</v>
      </c>
      <c r="D362" s="187">
        <f>'Коэфф.повыш.цен'!E365</f>
        <v>8</v>
      </c>
      <c r="E362" s="188">
        <f>'Коэфф.повыш.цен'!G365</f>
        <v>57</v>
      </c>
      <c r="F362" s="189"/>
      <c r="G362" s="189"/>
    </row>
    <row r="363" spans="1:7" ht="15">
      <c r="A363" s="186">
        <v>282</v>
      </c>
      <c r="B363" s="272" t="s">
        <v>632</v>
      </c>
      <c r="C363" s="238" t="s">
        <v>97</v>
      </c>
      <c r="D363" s="187">
        <f>'Коэфф.повыш.цен'!E366</f>
        <v>11</v>
      </c>
      <c r="E363" s="188">
        <f>'Коэфф.повыш.цен'!G366</f>
        <v>77</v>
      </c>
      <c r="F363" s="189"/>
      <c r="G363" s="189"/>
    </row>
    <row r="364" spans="1:7" ht="12.75">
      <c r="A364" s="186">
        <v>283</v>
      </c>
      <c r="B364" s="170" t="s">
        <v>633</v>
      </c>
      <c r="C364" s="243" t="s">
        <v>97</v>
      </c>
      <c r="D364" s="285">
        <f>'Коэфф.повыш.цен'!E367</f>
        <v>6</v>
      </c>
      <c r="E364" s="286">
        <f>'Коэфф.повыш.цен'!G367</f>
        <v>31</v>
      </c>
      <c r="F364" s="227"/>
      <c r="G364" s="227"/>
    </row>
    <row r="365" spans="1:7" ht="16.5" customHeight="1">
      <c r="A365" s="292" t="s">
        <v>660</v>
      </c>
      <c r="B365" s="381" t="s">
        <v>661</v>
      </c>
      <c r="C365" s="382"/>
      <c r="D365" s="382"/>
      <c r="E365" s="382"/>
      <c r="F365" s="382"/>
      <c r="G365" s="383"/>
    </row>
    <row r="366" spans="1:7" ht="12.75">
      <c r="A366" s="192">
        <v>284</v>
      </c>
      <c r="B366" s="183" t="s">
        <v>495</v>
      </c>
      <c r="C366" s="187" t="s">
        <v>97</v>
      </c>
      <c r="D366" s="195">
        <f>'Коэфф.повыш.цен'!E369</f>
        <v>50</v>
      </c>
      <c r="E366" s="267">
        <f>'Коэфф.повыш.цен'!G369</f>
        <v>284</v>
      </c>
      <c r="F366" s="194"/>
      <c r="G366" s="194"/>
    </row>
    <row r="367" spans="1:7" ht="12.75">
      <c r="A367" s="192">
        <v>285</v>
      </c>
      <c r="B367" s="183" t="s">
        <v>496</v>
      </c>
      <c r="C367" s="187" t="s">
        <v>97</v>
      </c>
      <c r="D367" s="190">
        <f>'Коэфф.повыш.цен'!E370</f>
        <v>46</v>
      </c>
      <c r="E367" s="193">
        <f>'Коэфф.повыш.цен'!G370</f>
        <v>323</v>
      </c>
      <c r="F367" s="194"/>
      <c r="G367" s="194"/>
    </row>
    <row r="368" spans="1:7" ht="12.75">
      <c r="A368" s="192">
        <v>286</v>
      </c>
      <c r="B368" s="179" t="s">
        <v>497</v>
      </c>
      <c r="C368" s="187" t="s">
        <v>97</v>
      </c>
      <c r="D368" s="187">
        <f>'Коэфф.повыш.цен'!E371</f>
        <v>50</v>
      </c>
      <c r="E368" s="193">
        <f>'Коэфф.повыш.цен'!G371</f>
        <v>349</v>
      </c>
      <c r="F368" s="194"/>
      <c r="G368" s="194"/>
    </row>
    <row r="369" spans="1:7" ht="12.75">
      <c r="A369" s="192">
        <v>287</v>
      </c>
      <c r="B369" s="179" t="s">
        <v>586</v>
      </c>
      <c r="C369" s="187" t="s">
        <v>97</v>
      </c>
      <c r="D369" s="187">
        <f>'Коэфф.повыш.цен'!E372</f>
        <v>50</v>
      </c>
      <c r="E369" s="193">
        <f>'Коэфф.повыш.цен'!G372</f>
        <v>646</v>
      </c>
      <c r="F369" s="194"/>
      <c r="G369" s="194"/>
    </row>
    <row r="370" spans="1:7" ht="12.75">
      <c r="A370" s="192">
        <v>288</v>
      </c>
      <c r="B370" s="183" t="s">
        <v>450</v>
      </c>
      <c r="C370" s="187" t="s">
        <v>97</v>
      </c>
      <c r="D370" s="187">
        <f>'Коэфф.повыш.цен'!E373</f>
        <v>43</v>
      </c>
      <c r="E370" s="193">
        <f>'Коэфф.повыш.цен'!G373</f>
        <v>308</v>
      </c>
      <c r="F370" s="194"/>
      <c r="G370" s="194"/>
    </row>
    <row r="371" spans="1:7" ht="12.75">
      <c r="A371" s="192">
        <v>289</v>
      </c>
      <c r="B371" s="183" t="s">
        <v>498</v>
      </c>
      <c r="C371" s="187" t="s">
        <v>97</v>
      </c>
      <c r="D371" s="187">
        <f>'Коэфф.повыш.цен'!E374</f>
        <v>55</v>
      </c>
      <c r="E371" s="193">
        <f>'Коэфф.повыш.цен'!G374</f>
        <v>295</v>
      </c>
      <c r="F371" s="194"/>
      <c r="G371" s="194"/>
    </row>
    <row r="372" spans="1:7" ht="12.75">
      <c r="A372" s="192">
        <v>290</v>
      </c>
      <c r="B372" s="215" t="s">
        <v>499</v>
      </c>
      <c r="C372" s="190" t="s">
        <v>97</v>
      </c>
      <c r="D372" s="187">
        <f>'Коэфф.повыш.цен'!E376</f>
        <v>80</v>
      </c>
      <c r="E372" s="193">
        <f>'Коэфф.повыш.цен'!G376</f>
        <v>604</v>
      </c>
      <c r="F372" s="194"/>
      <c r="G372" s="194"/>
    </row>
    <row r="373" spans="1:7" ht="12.75">
      <c r="A373" s="192">
        <v>291</v>
      </c>
      <c r="B373" s="215" t="s">
        <v>500</v>
      </c>
      <c r="C373" s="190" t="s">
        <v>97</v>
      </c>
      <c r="D373" s="187">
        <f>'Коэфф.повыш.цен'!E377</f>
        <v>43.6</v>
      </c>
      <c r="E373" s="193">
        <f>'Коэфф.повыш.цен'!G377</f>
        <v>270</v>
      </c>
      <c r="F373" s="194"/>
      <c r="G373" s="194"/>
    </row>
    <row r="374" spans="1:7" ht="12.75">
      <c r="A374" s="192">
        <v>292</v>
      </c>
      <c r="B374" s="215" t="s">
        <v>501</v>
      </c>
      <c r="C374" s="190" t="s">
        <v>97</v>
      </c>
      <c r="D374" s="187">
        <f>'Коэфф.повыш.цен'!E378</f>
        <v>18</v>
      </c>
      <c r="E374" s="193">
        <f>'Коэфф.повыш.цен'!G378</f>
        <v>146</v>
      </c>
      <c r="F374" s="194"/>
      <c r="G374" s="194"/>
    </row>
    <row r="375" spans="1:7" ht="12.75">
      <c r="A375" s="192">
        <v>293</v>
      </c>
      <c r="B375" s="215" t="s">
        <v>502</v>
      </c>
      <c r="C375" s="190" t="s">
        <v>97</v>
      </c>
      <c r="D375" s="187">
        <f>'Коэфф.повыш.цен'!E379</f>
        <v>43</v>
      </c>
      <c r="E375" s="193">
        <f>'Коэфф.повыш.цен'!G379</f>
        <v>349</v>
      </c>
      <c r="F375" s="194"/>
      <c r="G375" s="194"/>
    </row>
    <row r="376" spans="1:7" ht="12.75">
      <c r="A376" s="192">
        <v>294</v>
      </c>
      <c r="B376" s="215" t="s">
        <v>503</v>
      </c>
      <c r="C376" s="190" t="s">
        <v>97</v>
      </c>
      <c r="D376" s="187">
        <f>'Коэфф.повыш.цен'!E380</f>
        <v>28.5</v>
      </c>
      <c r="E376" s="193">
        <f>'Коэфф.повыш.цен'!G380</f>
        <v>176</v>
      </c>
      <c r="F376" s="194"/>
      <c r="G376" s="194"/>
    </row>
    <row r="377" spans="1:7" ht="12.75">
      <c r="A377" s="192">
        <v>295</v>
      </c>
      <c r="B377" s="215" t="s">
        <v>504</v>
      </c>
      <c r="C377" s="190" t="s">
        <v>97</v>
      </c>
      <c r="D377" s="187">
        <f>'Коэфф.повыш.цен'!E381</f>
        <v>59</v>
      </c>
      <c r="E377" s="193">
        <f>'Коэфф.повыш.цен'!G381</f>
        <v>419</v>
      </c>
      <c r="F377" s="194"/>
      <c r="G377" s="194"/>
    </row>
    <row r="378" spans="1:7" ht="12.75">
      <c r="A378" s="192">
        <v>296</v>
      </c>
      <c r="B378" s="215" t="s">
        <v>505</v>
      </c>
      <c r="C378" s="190" t="s">
        <v>97</v>
      </c>
      <c r="D378" s="187">
        <f>'Коэфф.повыш.цен'!E382</f>
        <v>34.5</v>
      </c>
      <c r="E378" s="193">
        <f>'Коэфф.повыш.цен'!G382</f>
        <v>289</v>
      </c>
      <c r="F378" s="194"/>
      <c r="G378" s="194"/>
    </row>
    <row r="379" spans="1:7" ht="12.75">
      <c r="A379" s="192">
        <v>297</v>
      </c>
      <c r="B379" s="215" t="s">
        <v>506</v>
      </c>
      <c r="C379" s="190" t="s">
        <v>97</v>
      </c>
      <c r="D379" s="187">
        <f>'Коэфф.повыш.цен'!E383</f>
        <v>34.5</v>
      </c>
      <c r="E379" s="193">
        <f>'Коэфф.повыш.цен'!G383</f>
        <v>224</v>
      </c>
      <c r="F379" s="194"/>
      <c r="G379" s="194"/>
    </row>
    <row r="380" spans="1:7" ht="12.75">
      <c r="A380" s="192">
        <v>298</v>
      </c>
      <c r="B380" s="215" t="s">
        <v>507</v>
      </c>
      <c r="C380" s="190" t="s">
        <v>97</v>
      </c>
      <c r="D380" s="187">
        <f>'Коэфф.повыш.цен'!E384</f>
        <v>34.5</v>
      </c>
      <c r="E380" s="193">
        <f>'Коэфф.повыш.цен'!G384</f>
        <v>249</v>
      </c>
      <c r="F380" s="194"/>
      <c r="G380" s="194"/>
    </row>
    <row r="381" spans="1:7" ht="12.75">
      <c r="A381" s="192">
        <v>299</v>
      </c>
      <c r="B381" s="215" t="s">
        <v>508</v>
      </c>
      <c r="C381" s="190" t="s">
        <v>97</v>
      </c>
      <c r="D381" s="187">
        <f>'Коэфф.повыш.цен'!E385</f>
        <v>60</v>
      </c>
      <c r="E381" s="193">
        <f>'Коэфф.повыш.цен'!G385</f>
        <v>278</v>
      </c>
      <c r="F381" s="194"/>
      <c r="G381" s="194"/>
    </row>
    <row r="382" spans="1:7" ht="12.75">
      <c r="A382" s="192">
        <v>300</v>
      </c>
      <c r="B382" s="215" t="s">
        <v>509</v>
      </c>
      <c r="C382" s="190" t="s">
        <v>97</v>
      </c>
      <c r="D382" s="187">
        <f>'Коэфф.повыш.цен'!E386</f>
        <v>50</v>
      </c>
      <c r="E382" s="193">
        <f>'Коэфф.повыш.цен'!G386</f>
        <v>236</v>
      </c>
      <c r="F382" s="194"/>
      <c r="G382" s="194"/>
    </row>
    <row r="383" spans="1:7" ht="12.75">
      <c r="A383" s="192">
        <v>301</v>
      </c>
      <c r="B383" s="215" t="s">
        <v>510</v>
      </c>
      <c r="C383" s="190" t="s">
        <v>97</v>
      </c>
      <c r="D383" s="187">
        <f>'Коэфф.повыш.цен'!E387</f>
        <v>50</v>
      </c>
      <c r="E383" s="193">
        <f>'Коэфф.повыш.цен'!G387</f>
        <v>236</v>
      </c>
      <c r="F383" s="194"/>
      <c r="G383" s="194"/>
    </row>
    <row r="384" spans="1:7" ht="12.75">
      <c r="A384" s="192">
        <v>302</v>
      </c>
      <c r="B384" s="215" t="s">
        <v>511</v>
      </c>
      <c r="C384" s="190" t="s">
        <v>97</v>
      </c>
      <c r="D384" s="187">
        <f>'Коэфф.повыш.цен'!E388</f>
        <v>70</v>
      </c>
      <c r="E384" s="193">
        <f>'Коэфф.повыш.цен'!G388</f>
        <v>340</v>
      </c>
      <c r="F384" s="194"/>
      <c r="G384" s="194"/>
    </row>
    <row r="385" spans="1:7" ht="12.75">
      <c r="A385" s="192">
        <v>303</v>
      </c>
      <c r="B385" s="215" t="s">
        <v>512</v>
      </c>
      <c r="C385" s="190" t="s">
        <v>97</v>
      </c>
      <c r="D385" s="187">
        <f>'Коэфф.повыш.цен'!E389</f>
        <v>20</v>
      </c>
      <c r="E385" s="193">
        <f>'Коэфф.повыш.цен'!G389</f>
        <v>93</v>
      </c>
      <c r="F385" s="194"/>
      <c r="G385" s="194"/>
    </row>
    <row r="386" spans="1:7" ht="12.75">
      <c r="A386" s="192">
        <v>304</v>
      </c>
      <c r="B386" s="215" t="s">
        <v>513</v>
      </c>
      <c r="C386" s="190" t="s">
        <v>97</v>
      </c>
      <c r="D386" s="187">
        <f>'Коэфф.повыш.цен'!E390</f>
        <v>28</v>
      </c>
      <c r="E386" s="193">
        <f>'Коэфф.повыш.цен'!G390</f>
        <v>135</v>
      </c>
      <c r="F386" s="194"/>
      <c r="G386" s="194"/>
    </row>
    <row r="387" spans="1:7" ht="12.75">
      <c r="A387" s="192">
        <v>305</v>
      </c>
      <c r="B387" s="215" t="s">
        <v>514</v>
      </c>
      <c r="C387" s="190" t="s">
        <v>97</v>
      </c>
      <c r="D387" s="187">
        <f>'Коэфф.повыш.цен'!E391</f>
        <v>25</v>
      </c>
      <c r="E387" s="193">
        <f>'Коэфф.повыш.цен'!G391</f>
        <v>119</v>
      </c>
      <c r="F387" s="194"/>
      <c r="G387" s="194"/>
    </row>
    <row r="388" spans="1:7" ht="12.75">
      <c r="A388" s="192">
        <v>306</v>
      </c>
      <c r="B388" s="215" t="s">
        <v>515</v>
      </c>
      <c r="C388" s="190" t="s">
        <v>97</v>
      </c>
      <c r="D388" s="187">
        <f>'Коэфф.повыш.цен'!E392</f>
        <v>25</v>
      </c>
      <c r="E388" s="193">
        <f>'Коэфф.повыш.цен'!G392</f>
        <v>127</v>
      </c>
      <c r="F388" s="194"/>
      <c r="G388" s="194"/>
    </row>
    <row r="389" spans="1:7" ht="12.75">
      <c r="A389" s="192">
        <v>307</v>
      </c>
      <c r="B389" s="215" t="s">
        <v>516</v>
      </c>
      <c r="C389" s="190" t="s">
        <v>97</v>
      </c>
      <c r="D389" s="187">
        <f>'Коэфф.повыш.цен'!E393</f>
        <v>50</v>
      </c>
      <c r="E389" s="193">
        <f>'Коэфф.повыш.цен'!G393</f>
        <v>268</v>
      </c>
      <c r="F389" s="194"/>
      <c r="G389" s="194"/>
    </row>
    <row r="390" spans="1:7" ht="12.75">
      <c r="A390" s="192">
        <v>308</v>
      </c>
      <c r="B390" s="215" t="s">
        <v>517</v>
      </c>
      <c r="C390" s="190" t="s">
        <v>97</v>
      </c>
      <c r="D390" s="187">
        <f>'Коэфф.повыш.цен'!E394</f>
        <v>25</v>
      </c>
      <c r="E390" s="193">
        <f>'Коэфф.повыш.цен'!G394</f>
        <v>172</v>
      </c>
      <c r="F390" s="194"/>
      <c r="G390" s="194"/>
    </row>
    <row r="391" spans="1:7" ht="12.75">
      <c r="A391" s="192">
        <v>309</v>
      </c>
      <c r="B391" s="215" t="s">
        <v>518</v>
      </c>
      <c r="C391" s="190" t="s">
        <v>97</v>
      </c>
      <c r="D391" s="187">
        <f>'Коэфф.повыш.цен'!E395</f>
        <v>20</v>
      </c>
      <c r="E391" s="193">
        <f>'Коэфф.повыш.цен'!G395</f>
        <v>112</v>
      </c>
      <c r="F391" s="194"/>
      <c r="G391" s="194"/>
    </row>
    <row r="392" spans="1:7" ht="12.75">
      <c r="A392" s="192">
        <v>310</v>
      </c>
      <c r="B392" s="215" t="s">
        <v>519</v>
      </c>
      <c r="C392" s="190" t="s">
        <v>97</v>
      </c>
      <c r="D392" s="187">
        <f>'Коэфф.повыш.цен'!E396</f>
        <v>100</v>
      </c>
      <c r="E392" s="193">
        <f>'Коэфф.повыш.цен'!G396</f>
        <v>464</v>
      </c>
      <c r="F392" s="194"/>
      <c r="G392" s="194"/>
    </row>
    <row r="393" spans="1:7" ht="12.75">
      <c r="A393" s="192">
        <v>311</v>
      </c>
      <c r="B393" s="215" t="s">
        <v>520</v>
      </c>
      <c r="C393" s="190" t="s">
        <v>97</v>
      </c>
      <c r="D393" s="187">
        <f>'Коэфф.повыш.цен'!E397</f>
        <v>60</v>
      </c>
      <c r="E393" s="193">
        <f>'Коэфф.повыш.цен'!G397</f>
        <v>333</v>
      </c>
      <c r="F393" s="194"/>
      <c r="G393" s="194"/>
    </row>
    <row r="394" spans="1:7" ht="12.75">
      <c r="A394" s="192">
        <v>312</v>
      </c>
      <c r="B394" s="215" t="s">
        <v>521</v>
      </c>
      <c r="C394" s="190" t="s">
        <v>97</v>
      </c>
      <c r="D394" s="187">
        <f>'Коэфф.повыш.цен'!E398</f>
        <v>20</v>
      </c>
      <c r="E394" s="193">
        <f>'Коэфф.повыш.цен'!G398</f>
        <v>118</v>
      </c>
      <c r="F394" s="194"/>
      <c r="G394" s="194"/>
    </row>
    <row r="395" spans="1:7" s="24" customFormat="1" ht="16.5" customHeight="1">
      <c r="A395" s="291" t="s">
        <v>662</v>
      </c>
      <c r="B395" s="280" t="s">
        <v>451</v>
      </c>
      <c r="C395" s="279"/>
      <c r="D395" s="279"/>
      <c r="E395" s="279"/>
      <c r="F395" s="279"/>
      <c r="G395" s="281"/>
    </row>
    <row r="396" spans="1:7" s="24" customFormat="1" ht="15" customHeight="1">
      <c r="A396" s="186">
        <v>313</v>
      </c>
      <c r="B396" s="185" t="s">
        <v>216</v>
      </c>
      <c r="C396" s="187" t="s">
        <v>217</v>
      </c>
      <c r="D396" s="187">
        <f>'Коэфф.повыш.цен'!E400</f>
        <v>10</v>
      </c>
      <c r="E396" s="200">
        <f>'Коэфф.повыш.цен'!G400</f>
        <v>36</v>
      </c>
      <c r="F396" s="189"/>
      <c r="G396" s="189"/>
    </row>
    <row r="397" spans="1:7" s="24" customFormat="1" ht="12.75">
      <c r="A397" s="186">
        <v>314</v>
      </c>
      <c r="B397" s="185" t="s">
        <v>218</v>
      </c>
      <c r="C397" s="187" t="s">
        <v>71</v>
      </c>
      <c r="D397" s="187">
        <f>'Коэфф.повыш.цен'!E402</f>
        <v>10</v>
      </c>
      <c r="E397" s="200">
        <f>'Коэфф.повыш.цен'!G402</f>
        <v>27</v>
      </c>
      <c r="F397" s="189"/>
      <c r="G397" s="189"/>
    </row>
    <row r="398" spans="1:7" s="24" customFormat="1" ht="12.75">
      <c r="A398" s="186">
        <v>315</v>
      </c>
      <c r="B398" s="185" t="s">
        <v>219</v>
      </c>
      <c r="C398" s="187" t="s">
        <v>71</v>
      </c>
      <c r="D398" s="187">
        <f>'Коэфф.повыш.цен'!E403</f>
        <v>10</v>
      </c>
      <c r="E398" s="200">
        <f>'Коэфф.повыш.цен'!G403</f>
        <v>27</v>
      </c>
      <c r="F398" s="189"/>
      <c r="G398" s="189"/>
    </row>
    <row r="399" spans="1:7" s="24" customFormat="1" ht="12.75">
      <c r="A399" s="186">
        <v>316</v>
      </c>
      <c r="B399" s="185" t="s">
        <v>220</v>
      </c>
      <c r="C399" s="187" t="s">
        <v>71</v>
      </c>
      <c r="D399" s="187">
        <f>'Коэфф.повыш.цен'!E404</f>
        <v>10</v>
      </c>
      <c r="E399" s="200">
        <f>'Коэфф.повыш.цен'!G404</f>
        <v>27</v>
      </c>
      <c r="F399" s="189"/>
      <c r="G399" s="189"/>
    </row>
    <row r="400" spans="1:7" s="24" customFormat="1" ht="12.75">
      <c r="A400" s="186">
        <v>317</v>
      </c>
      <c r="B400" s="185" t="s">
        <v>221</v>
      </c>
      <c r="C400" s="187" t="s">
        <v>71</v>
      </c>
      <c r="D400" s="187">
        <f>'Коэфф.повыш.цен'!E405</f>
        <v>10</v>
      </c>
      <c r="E400" s="200">
        <f>'Коэфф.повыш.цен'!G405</f>
        <v>27</v>
      </c>
      <c r="F400" s="189"/>
      <c r="G400" s="189"/>
    </row>
    <row r="401" spans="1:7" s="24" customFormat="1" ht="12.75">
      <c r="A401" s="186">
        <v>318</v>
      </c>
      <c r="B401" s="185" t="s">
        <v>222</v>
      </c>
      <c r="C401" s="187" t="s">
        <v>71</v>
      </c>
      <c r="D401" s="187">
        <f>'Коэфф.повыш.цен'!E406</f>
        <v>10</v>
      </c>
      <c r="E401" s="200">
        <f>'Коэфф.повыш.цен'!G406</f>
        <v>27</v>
      </c>
      <c r="F401" s="189"/>
      <c r="G401" s="189"/>
    </row>
    <row r="402" spans="1:7" s="24" customFormat="1" ht="12.75">
      <c r="A402" s="186">
        <v>319</v>
      </c>
      <c r="B402" s="185" t="s">
        <v>223</v>
      </c>
      <c r="C402" s="187" t="s">
        <v>71</v>
      </c>
      <c r="D402" s="187">
        <f>'Коэфф.повыш.цен'!E407</f>
        <v>10</v>
      </c>
      <c r="E402" s="200">
        <f>'Коэфф.повыш.цен'!G407</f>
        <v>27</v>
      </c>
      <c r="F402" s="189"/>
      <c r="G402" s="189"/>
    </row>
    <row r="403" spans="1:7" s="24" customFormat="1" ht="12.75">
      <c r="A403" s="186">
        <v>320</v>
      </c>
      <c r="B403" s="185" t="s">
        <v>224</v>
      </c>
      <c r="C403" s="187" t="s">
        <v>71</v>
      </c>
      <c r="D403" s="187">
        <f>'Коэфф.повыш.цен'!E408</f>
        <v>10</v>
      </c>
      <c r="E403" s="200">
        <f>'Коэфф.повыш.цен'!G408</f>
        <v>27</v>
      </c>
      <c r="F403" s="189"/>
      <c r="G403" s="189"/>
    </row>
    <row r="404" spans="1:7" s="24" customFormat="1" ht="12.75">
      <c r="A404" s="186">
        <v>321</v>
      </c>
      <c r="B404" s="185" t="s">
        <v>225</v>
      </c>
      <c r="C404" s="187" t="s">
        <v>71</v>
      </c>
      <c r="D404" s="187">
        <f>'Коэфф.повыш.цен'!E409</f>
        <v>10</v>
      </c>
      <c r="E404" s="200">
        <f>'Коэфф.повыш.цен'!G409</f>
        <v>27</v>
      </c>
      <c r="F404" s="189"/>
      <c r="G404" s="189"/>
    </row>
    <row r="405" spans="1:7" s="24" customFormat="1" ht="12.75">
      <c r="A405" s="186">
        <v>322</v>
      </c>
      <c r="B405" s="185" t="s">
        <v>226</v>
      </c>
      <c r="C405" s="187" t="s">
        <v>71</v>
      </c>
      <c r="D405" s="187">
        <f>'Коэфф.повыш.цен'!E410</f>
        <v>10</v>
      </c>
      <c r="E405" s="200">
        <f>'Коэфф.повыш.цен'!G410</f>
        <v>27</v>
      </c>
      <c r="F405" s="189"/>
      <c r="G405" s="189"/>
    </row>
    <row r="406" spans="1:7" s="24" customFormat="1" ht="12.75">
      <c r="A406" s="186">
        <v>323</v>
      </c>
      <c r="B406" s="185" t="s">
        <v>227</v>
      </c>
      <c r="C406" s="187" t="s">
        <v>71</v>
      </c>
      <c r="D406" s="187">
        <f>'Коэфф.повыш.цен'!E411</f>
        <v>20</v>
      </c>
      <c r="E406" s="200">
        <f>'Коэфф.повыш.цен'!G411</f>
        <v>53</v>
      </c>
      <c r="F406" s="189"/>
      <c r="G406" s="189"/>
    </row>
    <row r="407" spans="1:7" s="24" customFormat="1" ht="12.75">
      <c r="A407" s="186">
        <v>324</v>
      </c>
      <c r="B407" s="185" t="s">
        <v>228</v>
      </c>
      <c r="C407" s="187" t="s">
        <v>71</v>
      </c>
      <c r="D407" s="187">
        <f>'Коэфф.повыш.цен'!E412</f>
        <v>5</v>
      </c>
      <c r="E407" s="200">
        <f>'Коэфф.повыш.цен'!G412</f>
        <v>14</v>
      </c>
      <c r="F407" s="189"/>
      <c r="G407" s="189"/>
    </row>
    <row r="408" spans="1:7" s="24" customFormat="1" ht="12.75">
      <c r="A408" s="186">
        <v>325</v>
      </c>
      <c r="B408" s="185" t="s">
        <v>229</v>
      </c>
      <c r="C408" s="187" t="s">
        <v>71</v>
      </c>
      <c r="D408" s="187">
        <f>'Коэфф.повыш.цен'!E413</f>
        <v>5</v>
      </c>
      <c r="E408" s="200">
        <f>'Коэфф.повыш.цен'!G413</f>
        <v>14</v>
      </c>
      <c r="F408" s="189"/>
      <c r="G408" s="189"/>
    </row>
    <row r="409" spans="1:7" s="24" customFormat="1" ht="12.75">
      <c r="A409" s="186">
        <v>326</v>
      </c>
      <c r="B409" s="185" t="s">
        <v>230</v>
      </c>
      <c r="C409" s="187" t="s">
        <v>71</v>
      </c>
      <c r="D409" s="187">
        <f>'Коэфф.повыш.цен'!E414</f>
        <v>5</v>
      </c>
      <c r="E409" s="200">
        <f>'Коэфф.повыш.цен'!G414</f>
        <v>14</v>
      </c>
      <c r="F409" s="189"/>
      <c r="G409" s="189"/>
    </row>
    <row r="410" spans="1:7" s="24" customFormat="1" ht="12.75">
      <c r="A410" s="186">
        <v>327</v>
      </c>
      <c r="B410" s="185" t="s">
        <v>231</v>
      </c>
      <c r="C410" s="187" t="s">
        <v>71</v>
      </c>
      <c r="D410" s="187">
        <f>'Коэфф.повыш.цен'!E415</f>
        <v>30</v>
      </c>
      <c r="E410" s="200">
        <f>'Коэфф.повыш.цен'!G415</f>
        <v>78</v>
      </c>
      <c r="F410" s="189"/>
      <c r="G410" s="189"/>
    </row>
    <row r="411" spans="1:7" s="24" customFormat="1" ht="12.75">
      <c r="A411" s="186">
        <v>328</v>
      </c>
      <c r="B411" s="185" t="s">
        <v>232</v>
      </c>
      <c r="C411" s="187" t="s">
        <v>71</v>
      </c>
      <c r="D411" s="187">
        <f>'Коэфф.повыш.цен'!E416</f>
        <v>10</v>
      </c>
      <c r="E411" s="200">
        <f>'Коэфф.повыш.цен'!G416</f>
        <v>53</v>
      </c>
      <c r="F411" s="189"/>
      <c r="G411" s="189"/>
    </row>
    <row r="412" spans="1:7" s="24" customFormat="1" ht="17.25" customHeight="1">
      <c r="A412" s="291" t="s">
        <v>663</v>
      </c>
      <c r="B412" s="386" t="s">
        <v>664</v>
      </c>
      <c r="C412" s="387"/>
      <c r="D412" s="387"/>
      <c r="E412" s="387"/>
      <c r="F412" s="387"/>
      <c r="G412" s="361"/>
    </row>
    <row r="413" spans="1:7" s="24" customFormat="1" ht="12.75">
      <c r="A413" s="186">
        <v>329</v>
      </c>
      <c r="B413" s="183" t="s">
        <v>555</v>
      </c>
      <c r="C413" s="187" t="s">
        <v>97</v>
      </c>
      <c r="D413" s="201">
        <f>'Коэфф.повыш.цен'!E419</f>
        <v>28.5</v>
      </c>
      <c r="E413" s="200">
        <f>'Коэфф.повыш.цен'!G419</f>
        <v>190</v>
      </c>
      <c r="F413" s="189"/>
      <c r="G413" s="189"/>
    </row>
    <row r="414" spans="1:7" s="24" customFormat="1" ht="12.75">
      <c r="A414" s="186">
        <v>330</v>
      </c>
      <c r="B414" s="178" t="s">
        <v>556</v>
      </c>
      <c r="C414" s="187" t="s">
        <v>97</v>
      </c>
      <c r="D414" s="201">
        <f>'Коэфф.повыш.цен'!E420</f>
        <v>28.5</v>
      </c>
      <c r="E414" s="200">
        <f>'Коэфф.повыш.цен'!G420</f>
        <v>190</v>
      </c>
      <c r="F414" s="189"/>
      <c r="G414" s="189"/>
    </row>
    <row r="415" spans="1:7" s="24" customFormat="1" ht="12.75">
      <c r="A415" s="186">
        <v>331</v>
      </c>
      <c r="B415" s="178" t="s">
        <v>557</v>
      </c>
      <c r="C415" s="187" t="s">
        <v>97</v>
      </c>
      <c r="D415" s="201">
        <f>'Коэфф.повыш.цен'!E421</f>
        <v>28.5</v>
      </c>
      <c r="E415" s="200">
        <f>'Коэфф.повыш.цен'!G421</f>
        <v>190</v>
      </c>
      <c r="F415" s="189"/>
      <c r="G415" s="189"/>
    </row>
    <row r="416" spans="1:7" s="24" customFormat="1" ht="12.75">
      <c r="A416" s="186">
        <v>332</v>
      </c>
      <c r="B416" s="183" t="s">
        <v>233</v>
      </c>
      <c r="C416" s="187" t="s">
        <v>97</v>
      </c>
      <c r="D416" s="187">
        <f>'Коэфф.повыш.цен'!E422</f>
        <v>28.5</v>
      </c>
      <c r="E416" s="188">
        <f>'Коэфф.повыш.цен'!G422</f>
        <v>191</v>
      </c>
      <c r="F416" s="189"/>
      <c r="G416" s="189"/>
    </row>
    <row r="417" spans="1:7" s="24" customFormat="1" ht="12.75">
      <c r="A417" s="186">
        <v>333</v>
      </c>
      <c r="B417" s="183" t="s">
        <v>234</v>
      </c>
      <c r="C417" s="187" t="s">
        <v>97</v>
      </c>
      <c r="D417" s="187">
        <f>'Коэфф.повыш.цен'!E423</f>
        <v>41.5</v>
      </c>
      <c r="E417" s="188">
        <f>'Коэфф.повыш.цен'!G423</f>
        <v>201</v>
      </c>
      <c r="F417" s="189"/>
      <c r="G417" s="189"/>
    </row>
    <row r="418" spans="1:7" s="24" customFormat="1" ht="12.75">
      <c r="A418" s="186">
        <v>334</v>
      </c>
      <c r="B418" s="183" t="s">
        <v>235</v>
      </c>
      <c r="C418" s="187" t="s">
        <v>97</v>
      </c>
      <c r="D418" s="187">
        <f>'Коэфф.повыш.цен'!E424</f>
        <v>41.5</v>
      </c>
      <c r="E418" s="188">
        <f>'Коэфф.повыш.цен'!G424</f>
        <v>201</v>
      </c>
      <c r="F418" s="189"/>
      <c r="G418" s="189"/>
    </row>
    <row r="419" spans="1:7" s="24" customFormat="1" ht="12.75">
      <c r="A419" s="186">
        <v>335</v>
      </c>
      <c r="B419" s="183" t="s">
        <v>236</v>
      </c>
      <c r="C419" s="187" t="s">
        <v>97</v>
      </c>
      <c r="D419" s="187">
        <f>'Коэфф.повыш.цен'!E425</f>
        <v>41.5</v>
      </c>
      <c r="E419" s="188">
        <f>'Коэфф.повыш.цен'!G425</f>
        <v>238</v>
      </c>
      <c r="F419" s="189"/>
      <c r="G419" s="189"/>
    </row>
    <row r="420" spans="1:7" s="24" customFormat="1" ht="12.75">
      <c r="A420" s="186">
        <v>336</v>
      </c>
      <c r="B420" s="183" t="s">
        <v>237</v>
      </c>
      <c r="C420" s="187" t="s">
        <v>97</v>
      </c>
      <c r="D420" s="187">
        <f>'Коэфф.повыш.цен'!E426</f>
        <v>41.5</v>
      </c>
      <c r="E420" s="188">
        <f>'Коэфф.повыш.цен'!G426</f>
        <v>239</v>
      </c>
      <c r="F420" s="189"/>
      <c r="G420" s="189"/>
    </row>
    <row r="421" spans="1:7" s="24" customFormat="1" ht="12.75">
      <c r="A421" s="186">
        <v>337</v>
      </c>
      <c r="B421" s="183" t="s">
        <v>238</v>
      </c>
      <c r="C421" s="187" t="s">
        <v>97</v>
      </c>
      <c r="D421" s="187">
        <f>'Коэфф.повыш.цен'!E427</f>
        <v>41.5</v>
      </c>
      <c r="E421" s="188">
        <f>'Коэфф.повыш.цен'!G427</f>
        <v>238</v>
      </c>
      <c r="F421" s="189"/>
      <c r="G421" s="189"/>
    </row>
    <row r="422" spans="1:7" s="24" customFormat="1" ht="12.75">
      <c r="A422" s="186">
        <v>338</v>
      </c>
      <c r="B422" s="183" t="s">
        <v>239</v>
      </c>
      <c r="C422" s="187" t="s">
        <v>97</v>
      </c>
      <c r="D422" s="187">
        <f>'Коэфф.повыш.цен'!E428</f>
        <v>41.5</v>
      </c>
      <c r="E422" s="188">
        <f>'Коэфф.повыш.цен'!G428</f>
        <v>238</v>
      </c>
      <c r="F422" s="189"/>
      <c r="G422" s="189"/>
    </row>
    <row r="423" spans="1:7" s="24" customFormat="1" ht="12.75">
      <c r="A423" s="186">
        <v>339</v>
      </c>
      <c r="B423" s="183" t="s">
        <v>240</v>
      </c>
      <c r="C423" s="187" t="s">
        <v>97</v>
      </c>
      <c r="D423" s="187">
        <f>'Коэфф.повыш.цен'!E429</f>
        <v>41.5</v>
      </c>
      <c r="E423" s="188">
        <f>'Коэфф.повыш.цен'!G429</f>
        <v>198</v>
      </c>
      <c r="F423" s="189"/>
      <c r="G423" s="189"/>
    </row>
    <row r="424" spans="1:7" s="24" customFormat="1" ht="12.75">
      <c r="A424" s="186">
        <v>340</v>
      </c>
      <c r="B424" s="183" t="s">
        <v>241</v>
      </c>
      <c r="C424" s="187" t="s">
        <v>97</v>
      </c>
      <c r="D424" s="187">
        <f>'Коэфф.повыш.цен'!E430</f>
        <v>41.5</v>
      </c>
      <c r="E424" s="188">
        <f>'Коэфф.повыш.цен'!G430</f>
        <v>238</v>
      </c>
      <c r="F424" s="189"/>
      <c r="G424" s="189"/>
    </row>
    <row r="425" spans="1:7" s="24" customFormat="1" ht="12.75">
      <c r="A425" s="186">
        <v>341</v>
      </c>
      <c r="B425" s="183" t="s">
        <v>242</v>
      </c>
      <c r="C425" s="187" t="s">
        <v>97</v>
      </c>
      <c r="D425" s="187">
        <f>'Коэфф.повыш.цен'!E431</f>
        <v>41.5</v>
      </c>
      <c r="E425" s="188">
        <f>'Коэфф.повыш.цен'!G431</f>
        <v>211</v>
      </c>
      <c r="F425" s="189"/>
      <c r="G425" s="189"/>
    </row>
    <row r="426" spans="1:7" s="24" customFormat="1" ht="12.75">
      <c r="A426" s="186">
        <v>342</v>
      </c>
      <c r="B426" s="183" t="s">
        <v>243</v>
      </c>
      <c r="C426" s="187" t="s">
        <v>97</v>
      </c>
      <c r="D426" s="187">
        <f>'Коэфф.повыш.цен'!E432</f>
        <v>41.5</v>
      </c>
      <c r="E426" s="200">
        <f>'Коэфф.повыш.цен'!G432</f>
        <v>226</v>
      </c>
      <c r="F426" s="189"/>
      <c r="G426" s="189"/>
    </row>
    <row r="427" spans="1:7" s="24" customFormat="1" ht="25.5">
      <c r="A427" s="186">
        <v>343</v>
      </c>
      <c r="B427" s="183" t="s">
        <v>589</v>
      </c>
      <c r="C427" s="187" t="s">
        <v>97</v>
      </c>
      <c r="D427" s="187">
        <f>'Коэфф.повыш.цен'!E433</f>
        <v>41.5</v>
      </c>
      <c r="E427" s="200">
        <f>'Коэфф.повыш.цен'!G433</f>
        <v>177</v>
      </c>
      <c r="F427" s="189"/>
      <c r="G427" s="189"/>
    </row>
    <row r="428" spans="1:7" s="24" customFormat="1" ht="12.75">
      <c r="A428" s="186">
        <v>344</v>
      </c>
      <c r="B428" s="183" t="s">
        <v>542</v>
      </c>
      <c r="C428" s="187" t="s">
        <v>97</v>
      </c>
      <c r="D428" s="187">
        <f>'Коэфф.повыш.цен'!E434</f>
        <v>41.5</v>
      </c>
      <c r="E428" s="188">
        <f>'Коэфф.повыш.цен'!G434</f>
        <v>347</v>
      </c>
      <c r="F428" s="189"/>
      <c r="G428" s="189"/>
    </row>
    <row r="429" spans="1:7" s="24" customFormat="1" ht="12.75">
      <c r="A429" s="186">
        <v>345</v>
      </c>
      <c r="B429" s="183" t="s">
        <v>543</v>
      </c>
      <c r="C429" s="187" t="s">
        <v>97</v>
      </c>
      <c r="D429" s="187">
        <f>'Коэфф.повыш.цен'!E435</f>
        <v>41.5</v>
      </c>
      <c r="E429" s="188">
        <f>'Коэфф.повыш.цен'!G435</f>
        <v>340</v>
      </c>
      <c r="F429" s="189"/>
      <c r="G429" s="189"/>
    </row>
    <row r="430" spans="1:7" s="24" customFormat="1" ht="15.75" customHeight="1">
      <c r="A430" s="291" t="s">
        <v>665</v>
      </c>
      <c r="B430" s="280" t="s">
        <v>666</v>
      </c>
      <c r="C430" s="279"/>
      <c r="D430" s="279"/>
      <c r="E430" s="279"/>
      <c r="F430" s="279"/>
      <c r="G430" s="281"/>
    </row>
    <row r="431" spans="1:7" s="24" customFormat="1" ht="25.5">
      <c r="A431" s="216">
        <v>346</v>
      </c>
      <c r="B431" s="224" t="s">
        <v>245</v>
      </c>
      <c r="C431" s="217" t="s">
        <v>97</v>
      </c>
      <c r="D431" s="217">
        <f>'Коэфф.повыш.цен'!E437</f>
        <v>45</v>
      </c>
      <c r="E431" s="225">
        <f>'Коэфф.повыш.цен'!G437</f>
        <v>1108</v>
      </c>
      <c r="F431" s="218"/>
      <c r="G431" s="189"/>
    </row>
    <row r="432" spans="1:7" s="24" customFormat="1" ht="25.5">
      <c r="A432" s="211">
        <v>347</v>
      </c>
      <c r="B432" s="168" t="s">
        <v>246</v>
      </c>
      <c r="C432" s="212" t="s">
        <v>97</v>
      </c>
      <c r="D432" s="212">
        <f>'Коэфф.повыш.цен'!E438</f>
        <v>60</v>
      </c>
      <c r="E432" s="226">
        <f>'Коэфф.повыш.цен'!G438</f>
        <v>1458</v>
      </c>
      <c r="F432" s="219"/>
      <c r="G432" s="189"/>
    </row>
    <row r="433" spans="1:7" s="24" customFormat="1" ht="25.5">
      <c r="A433" s="208">
        <v>348</v>
      </c>
      <c r="B433" s="209" t="s">
        <v>247</v>
      </c>
      <c r="C433" s="210" t="s">
        <v>97</v>
      </c>
      <c r="D433" s="210">
        <f>'Коэфф.повыш.цен'!E439</f>
        <v>70</v>
      </c>
      <c r="E433" s="220">
        <f>'Коэфф.повыш.цен'!G439</f>
        <v>1547</v>
      </c>
      <c r="F433" s="221"/>
      <c r="G433" s="189"/>
    </row>
    <row r="434" spans="1:7" s="24" customFormat="1" ht="25.5">
      <c r="A434" s="208">
        <v>349</v>
      </c>
      <c r="B434" s="222" t="s">
        <v>248</v>
      </c>
      <c r="C434" s="210" t="s">
        <v>108</v>
      </c>
      <c r="D434" s="210">
        <f>'Коэфф.повыш.цен'!E440</f>
        <v>80</v>
      </c>
      <c r="E434" s="220">
        <f>'Коэфф.повыш.цен'!G440</f>
        <v>1637</v>
      </c>
      <c r="F434" s="221"/>
      <c r="G434" s="189"/>
    </row>
    <row r="435" spans="1:7" s="24" customFormat="1" ht="25.5">
      <c r="A435" s="208">
        <v>350</v>
      </c>
      <c r="B435" s="209" t="s">
        <v>249</v>
      </c>
      <c r="C435" s="210" t="s">
        <v>97</v>
      </c>
      <c r="D435" s="210">
        <f>'Коэфф.повыш.цен'!E441</f>
        <v>100</v>
      </c>
      <c r="E435" s="220">
        <f>'Коэфф.повыш.цен'!G441</f>
        <v>4126</v>
      </c>
      <c r="F435" s="221"/>
      <c r="G435" s="189"/>
    </row>
    <row r="436" spans="1:7" s="24" customFormat="1" ht="25.5">
      <c r="A436" s="211">
        <v>351</v>
      </c>
      <c r="B436" s="168" t="s">
        <v>250</v>
      </c>
      <c r="C436" s="212" t="s">
        <v>89</v>
      </c>
      <c r="D436" s="212">
        <f>'Коэфф.повыш.цен'!E442</f>
        <v>15</v>
      </c>
      <c r="E436" s="223">
        <f>'Коэфф.повыш.цен'!G442</f>
        <v>284</v>
      </c>
      <c r="F436" s="219"/>
      <c r="G436" s="227"/>
    </row>
    <row r="437" spans="1:7" ht="18" customHeight="1">
      <c r="A437" s="292" t="s">
        <v>667</v>
      </c>
      <c r="B437" s="250" t="s">
        <v>668</v>
      </c>
      <c r="C437" s="251"/>
      <c r="D437" s="251"/>
      <c r="E437" s="251"/>
      <c r="F437" s="251"/>
      <c r="G437" s="249"/>
    </row>
    <row r="438" spans="1:7" ht="12.75" customHeight="1">
      <c r="A438" s="192">
        <v>352</v>
      </c>
      <c r="B438" s="185" t="s">
        <v>251</v>
      </c>
      <c r="C438" s="187" t="s">
        <v>69</v>
      </c>
      <c r="D438" s="187">
        <f>'Коэфф.повыш.цен'!E444</f>
        <v>30</v>
      </c>
      <c r="E438" s="188">
        <f>'Коэфф.повыш.цен'!G444</f>
        <v>571</v>
      </c>
      <c r="F438" s="214"/>
      <c r="G438" s="194"/>
    </row>
    <row r="439" spans="1:7" ht="27" customHeight="1">
      <c r="A439" s="192">
        <v>353</v>
      </c>
      <c r="B439" s="185" t="s">
        <v>252</v>
      </c>
      <c r="C439" s="187" t="s">
        <v>69</v>
      </c>
      <c r="D439" s="187">
        <f>'Коэфф.повыш.цен'!E445</f>
        <v>30</v>
      </c>
      <c r="E439" s="200">
        <f>'Коэфф.повыш.цен'!G445</f>
        <v>1086</v>
      </c>
      <c r="F439" s="214"/>
      <c r="G439" s="194"/>
    </row>
    <row r="440" spans="1:7" ht="12.75">
      <c r="A440" s="192">
        <v>354</v>
      </c>
      <c r="B440" s="185" t="s">
        <v>253</v>
      </c>
      <c r="C440" s="187" t="s">
        <v>69</v>
      </c>
      <c r="D440" s="187">
        <f>'Коэфф.повыш.цен'!E446</f>
        <v>35</v>
      </c>
      <c r="E440" s="188">
        <f>'Коэфф.повыш.цен'!G446</f>
        <v>709</v>
      </c>
      <c r="F440" s="214"/>
      <c r="G440" s="194"/>
    </row>
    <row r="441" spans="1:7" ht="12.75">
      <c r="A441" s="192">
        <v>355</v>
      </c>
      <c r="B441" s="185" t="s">
        <v>254</v>
      </c>
      <c r="C441" s="187" t="s">
        <v>69</v>
      </c>
      <c r="D441" s="187">
        <f>'Коэфф.повыш.цен'!E447</f>
        <v>35</v>
      </c>
      <c r="E441" s="200">
        <f>'Коэфф.повыш.цен'!G447</f>
        <v>1203</v>
      </c>
      <c r="F441" s="194"/>
      <c r="G441" s="194"/>
    </row>
    <row r="442" spans="1:7" ht="12.75">
      <c r="A442" s="186">
        <v>356</v>
      </c>
      <c r="B442" s="185" t="s">
        <v>255</v>
      </c>
      <c r="C442" s="187" t="s">
        <v>69</v>
      </c>
      <c r="D442" s="187">
        <f>'Коэфф.повыш.цен'!E448</f>
        <v>20</v>
      </c>
      <c r="E442" s="188">
        <f>'Коэфф.повыш.цен'!G448</f>
        <v>151</v>
      </c>
      <c r="F442" s="194"/>
      <c r="G442" s="194"/>
    </row>
    <row r="443" spans="1:7" ht="12.75">
      <c r="A443" s="186">
        <v>357</v>
      </c>
      <c r="B443" s="185" t="s">
        <v>256</v>
      </c>
      <c r="C443" s="187" t="s">
        <v>69</v>
      </c>
      <c r="D443" s="187">
        <f>'Коэфф.повыш.цен'!E449</f>
        <v>20</v>
      </c>
      <c r="E443" s="188">
        <f>'Коэфф.повыш.цен'!G449</f>
        <v>152</v>
      </c>
      <c r="F443" s="194"/>
      <c r="G443" s="194"/>
    </row>
    <row r="444" spans="1:7" ht="12.75">
      <c r="A444" s="186">
        <v>358</v>
      </c>
      <c r="B444" s="185" t="s">
        <v>257</v>
      </c>
      <c r="C444" s="187" t="s">
        <v>69</v>
      </c>
      <c r="D444" s="187">
        <f>'Коэфф.повыш.цен'!E450</f>
        <v>20</v>
      </c>
      <c r="E444" s="188">
        <f>'Коэфф.повыш.цен'!G450</f>
        <v>152</v>
      </c>
      <c r="F444" s="194"/>
      <c r="G444" s="194"/>
    </row>
    <row r="445" spans="1:7" ht="25.5">
      <c r="A445" s="186">
        <v>359</v>
      </c>
      <c r="B445" s="185" t="s">
        <v>258</v>
      </c>
      <c r="C445" s="187" t="s">
        <v>69</v>
      </c>
      <c r="D445" s="187">
        <f>'Коэфф.повыш.цен'!E451</f>
        <v>20</v>
      </c>
      <c r="E445" s="200">
        <f>'Коэфф.повыш.цен'!G451</f>
        <v>177</v>
      </c>
      <c r="F445" s="194"/>
      <c r="G445" s="194"/>
    </row>
    <row r="446" spans="1:7" ht="12.75">
      <c r="A446" s="186">
        <v>360</v>
      </c>
      <c r="B446" s="202" t="s">
        <v>478</v>
      </c>
      <c r="C446" s="187" t="s">
        <v>69</v>
      </c>
      <c r="D446" s="187">
        <f>'Коэфф.повыш.цен'!E452</f>
        <v>6</v>
      </c>
      <c r="E446" s="188">
        <f>'Коэфф.повыш.цен'!G452</f>
        <v>52</v>
      </c>
      <c r="F446" s="194"/>
      <c r="G446" s="194"/>
    </row>
    <row r="447" spans="1:7" ht="12.75">
      <c r="A447" s="186">
        <v>361</v>
      </c>
      <c r="B447" s="202" t="s">
        <v>259</v>
      </c>
      <c r="C447" s="187" t="s">
        <v>69</v>
      </c>
      <c r="D447" s="187">
        <f>'Коэфф.повыш.цен'!E453</f>
        <v>6</v>
      </c>
      <c r="E447" s="188">
        <f>'Коэфф.повыш.цен'!G453</f>
        <v>86</v>
      </c>
      <c r="F447" s="194"/>
      <c r="G447" s="194"/>
    </row>
    <row r="448" spans="1:7" ht="17.25" customHeight="1">
      <c r="A448" s="186">
        <v>362</v>
      </c>
      <c r="B448" s="185" t="s">
        <v>458</v>
      </c>
      <c r="C448" s="187" t="s">
        <v>260</v>
      </c>
      <c r="D448" s="187">
        <f>'Коэфф.повыш.цен'!E454</f>
        <v>20</v>
      </c>
      <c r="E448" s="200">
        <f>'Коэфф.повыш.цен'!G454</f>
        <v>284</v>
      </c>
      <c r="F448" s="194"/>
      <c r="G448" s="194"/>
    </row>
    <row r="449" spans="1:7" ht="15.75" customHeight="1">
      <c r="A449" s="292" t="s">
        <v>669</v>
      </c>
      <c r="B449" s="381" t="s">
        <v>670</v>
      </c>
      <c r="C449" s="382"/>
      <c r="D449" s="382"/>
      <c r="E449" s="382"/>
      <c r="F449" s="382"/>
      <c r="G449" s="383"/>
    </row>
    <row r="450" spans="1:35" s="1" customFormat="1" ht="15" customHeight="1">
      <c r="A450" s="192">
        <v>363</v>
      </c>
      <c r="B450" s="183" t="s">
        <v>561</v>
      </c>
      <c r="C450" s="190" t="s">
        <v>74</v>
      </c>
      <c r="D450" s="190" t="s">
        <v>261</v>
      </c>
      <c r="E450" s="228">
        <f>'Коэфф.повыш.цен'!G456</f>
        <v>651</v>
      </c>
      <c r="F450" s="190"/>
      <c r="G450" s="19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s="1" customFormat="1" ht="14.25" customHeight="1">
      <c r="A451" s="192">
        <v>364</v>
      </c>
      <c r="B451" s="183" t="s">
        <v>562</v>
      </c>
      <c r="C451" s="190" t="s">
        <v>74</v>
      </c>
      <c r="D451" s="190" t="s">
        <v>261</v>
      </c>
      <c r="E451" s="228">
        <f>'Коэфф.повыш.цен'!G457</f>
        <v>632</v>
      </c>
      <c r="F451" s="190"/>
      <c r="G451" s="190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s="1" customFormat="1" ht="15.75" customHeight="1">
      <c r="A452" s="192">
        <v>365</v>
      </c>
      <c r="B452" s="183" t="s">
        <v>563</v>
      </c>
      <c r="C452" s="190" t="s">
        <v>74</v>
      </c>
      <c r="D452" s="190" t="s">
        <v>261</v>
      </c>
      <c r="E452" s="228">
        <f>'Коэфф.повыш.цен'!G458</f>
        <v>777</v>
      </c>
      <c r="F452" s="190"/>
      <c r="G452" s="190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s="1" customFormat="1" ht="15.75" customHeight="1">
      <c r="A453" s="192">
        <v>366</v>
      </c>
      <c r="B453" s="183" t="s">
        <v>574</v>
      </c>
      <c r="C453" s="190" t="s">
        <v>74</v>
      </c>
      <c r="D453" s="190" t="s">
        <v>261</v>
      </c>
      <c r="E453" s="228">
        <f>'Коэфф.повыш.цен'!G459</f>
        <v>6621</v>
      </c>
      <c r="F453" s="190"/>
      <c r="G453" s="190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s="1" customFormat="1" ht="14.25" customHeight="1">
      <c r="A454" s="192">
        <v>367</v>
      </c>
      <c r="B454" s="183" t="s">
        <v>564</v>
      </c>
      <c r="C454" s="190" t="s">
        <v>74</v>
      </c>
      <c r="D454" s="190" t="s">
        <v>261</v>
      </c>
      <c r="E454" s="228">
        <f>'Коэфф.повыш.цен'!G460</f>
        <v>639</v>
      </c>
      <c r="F454" s="190"/>
      <c r="G454" s="190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s="1" customFormat="1" ht="15" customHeight="1">
      <c r="A455" s="192">
        <v>368</v>
      </c>
      <c r="B455" s="183" t="s">
        <v>565</v>
      </c>
      <c r="C455" s="190" t="s">
        <v>74</v>
      </c>
      <c r="D455" s="190" t="s">
        <v>261</v>
      </c>
      <c r="E455" s="228">
        <f>'Коэфф.повыш.цен'!G461</f>
        <v>758</v>
      </c>
      <c r="F455" s="190"/>
      <c r="G455" s="190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s="1" customFormat="1" ht="15" customHeight="1">
      <c r="A456" s="192">
        <v>369</v>
      </c>
      <c r="B456" s="179" t="s">
        <v>566</v>
      </c>
      <c r="C456" s="190" t="s">
        <v>74</v>
      </c>
      <c r="D456" s="190" t="s">
        <v>261</v>
      </c>
      <c r="E456" s="228">
        <f>'Коэфф.повыш.цен'!G462</f>
        <v>556</v>
      </c>
      <c r="F456" s="190"/>
      <c r="G456" s="190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s="1" customFormat="1" ht="12.75">
      <c r="A457" s="192">
        <v>370</v>
      </c>
      <c r="B457" s="183" t="s">
        <v>567</v>
      </c>
      <c r="C457" s="190" t="s">
        <v>74</v>
      </c>
      <c r="D457" s="190" t="s">
        <v>261</v>
      </c>
      <c r="E457" s="228">
        <f>'Коэфф.повыш.цен'!G463</f>
        <v>595</v>
      </c>
      <c r="F457" s="190"/>
      <c r="G457" s="190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s="1" customFormat="1" ht="12.75">
      <c r="A458" s="192">
        <v>371</v>
      </c>
      <c r="B458" s="183" t="s">
        <v>568</v>
      </c>
      <c r="C458" s="190" t="s">
        <v>74</v>
      </c>
      <c r="D458" s="190" t="s">
        <v>261</v>
      </c>
      <c r="E458" s="228">
        <f>'Коэфф.повыш.цен'!G464</f>
        <v>545</v>
      </c>
      <c r="F458" s="190"/>
      <c r="G458" s="190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s="1" customFormat="1" ht="14.25" customHeight="1">
      <c r="A459" s="192">
        <v>372</v>
      </c>
      <c r="B459" s="183" t="s">
        <v>575</v>
      </c>
      <c r="C459" s="190" t="s">
        <v>74</v>
      </c>
      <c r="D459" s="190" t="s">
        <v>261</v>
      </c>
      <c r="E459" s="228">
        <f>'Коэфф.повыш.цен'!G465</f>
        <v>6442</v>
      </c>
      <c r="F459" s="190"/>
      <c r="G459" s="190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s="1" customFormat="1" ht="14.25" customHeight="1">
      <c r="A460" s="192">
        <v>373</v>
      </c>
      <c r="B460" s="183" t="s">
        <v>569</v>
      </c>
      <c r="C460" s="190" t="s">
        <v>74</v>
      </c>
      <c r="D460" s="190" t="s">
        <v>261</v>
      </c>
      <c r="E460" s="228">
        <f>'Коэфф.повыш.цен'!G466</f>
        <v>649</v>
      </c>
      <c r="F460" s="190"/>
      <c r="G460" s="19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s="1" customFormat="1" ht="13.5" customHeight="1">
      <c r="A461" s="192">
        <v>374</v>
      </c>
      <c r="B461" s="183" t="s">
        <v>570</v>
      </c>
      <c r="C461" s="190" t="s">
        <v>74</v>
      </c>
      <c r="D461" s="190" t="s">
        <v>261</v>
      </c>
      <c r="E461" s="228">
        <f>'Коэфф.повыш.цен'!G467</f>
        <v>624</v>
      </c>
      <c r="F461" s="190"/>
      <c r="G461" s="190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s="1" customFormat="1" ht="15.75" customHeight="1">
      <c r="A462" s="229">
        <v>375</v>
      </c>
      <c r="B462" s="179" t="s">
        <v>571</v>
      </c>
      <c r="C462" s="190" t="s">
        <v>74</v>
      </c>
      <c r="D462" s="190" t="s">
        <v>261</v>
      </c>
      <c r="E462" s="228">
        <f>'Коэфф.повыш.цен'!G468</f>
        <v>493</v>
      </c>
      <c r="F462" s="190"/>
      <c r="G462" s="190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s="1" customFormat="1" ht="15" customHeight="1">
      <c r="A463" s="192">
        <v>376</v>
      </c>
      <c r="B463" s="183" t="s">
        <v>262</v>
      </c>
      <c r="C463" s="190" t="s">
        <v>74</v>
      </c>
      <c r="D463" s="190" t="s">
        <v>261</v>
      </c>
      <c r="E463" s="228">
        <f>'Коэфф.повыш.цен'!G469</f>
        <v>709</v>
      </c>
      <c r="F463" s="190"/>
      <c r="G463" s="190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s="1" customFormat="1" ht="13.5" customHeight="1">
      <c r="A464" s="192">
        <v>377</v>
      </c>
      <c r="B464" s="183" t="s">
        <v>572</v>
      </c>
      <c r="C464" s="190" t="s">
        <v>74</v>
      </c>
      <c r="D464" s="190" t="s">
        <v>261</v>
      </c>
      <c r="E464" s="228">
        <f>'Коэфф.повыш.цен'!G470</f>
        <v>690</v>
      </c>
      <c r="F464" s="190"/>
      <c r="G464" s="190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s="1" customFormat="1" ht="14.25" customHeight="1">
      <c r="A465" s="192">
        <v>378</v>
      </c>
      <c r="B465" s="183" t="s">
        <v>573</v>
      </c>
      <c r="C465" s="190" t="s">
        <v>74</v>
      </c>
      <c r="D465" s="190" t="s">
        <v>261</v>
      </c>
      <c r="E465" s="228">
        <f>'Коэфф.повыш.цен'!G471</f>
        <v>645</v>
      </c>
      <c r="F465" s="190"/>
      <c r="G465" s="190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s="1" customFormat="1" ht="15.75" customHeight="1">
      <c r="A466" s="192">
        <v>379</v>
      </c>
      <c r="B466" s="183" t="s">
        <v>558</v>
      </c>
      <c r="C466" s="190" t="s">
        <v>74</v>
      </c>
      <c r="D466" s="190" t="s">
        <v>261</v>
      </c>
      <c r="E466" s="228">
        <f>'Коэфф.повыш.цен'!G472</f>
        <v>897</v>
      </c>
      <c r="F466" s="190"/>
      <c r="G466" s="190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s="1" customFormat="1" ht="15" customHeight="1">
      <c r="A467" s="192">
        <v>380</v>
      </c>
      <c r="B467" s="183" t="s">
        <v>559</v>
      </c>
      <c r="C467" s="190" t="s">
        <v>74</v>
      </c>
      <c r="D467" s="190" t="s">
        <v>261</v>
      </c>
      <c r="E467" s="228">
        <f>'Коэфф.повыш.цен'!G473</f>
        <v>922</v>
      </c>
      <c r="F467" s="190"/>
      <c r="G467" s="190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s="1" customFormat="1" ht="17.25" customHeight="1">
      <c r="A468" s="192">
        <v>381</v>
      </c>
      <c r="B468" s="183" t="s">
        <v>560</v>
      </c>
      <c r="C468" s="190" t="s">
        <v>74</v>
      </c>
      <c r="D468" s="190" t="s">
        <v>261</v>
      </c>
      <c r="E468" s="228">
        <f>'Коэфф.повыш.цен'!G474</f>
        <v>569</v>
      </c>
      <c r="F468" s="189"/>
      <c r="G468" s="189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s="1" customFormat="1" ht="14.25" customHeight="1">
      <c r="A469" s="192">
        <v>382</v>
      </c>
      <c r="B469" s="183" t="s">
        <v>576</v>
      </c>
      <c r="C469" s="190" t="s">
        <v>74</v>
      </c>
      <c r="D469" s="190" t="s">
        <v>261</v>
      </c>
      <c r="E469" s="228">
        <f>'Коэфф.повыш.цен'!G475</f>
        <v>851</v>
      </c>
      <c r="F469" s="189"/>
      <c r="G469" s="18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7" ht="29.25" customHeight="1">
      <c r="A470" s="230">
        <v>383</v>
      </c>
      <c r="B470" s="183" t="s">
        <v>264</v>
      </c>
      <c r="C470" s="207" t="s">
        <v>74</v>
      </c>
      <c r="D470" s="201">
        <f>'Коэфф.повыш.цен'!E476</f>
        <v>60</v>
      </c>
      <c r="E470" s="231">
        <f>'Коэфф.повыш.цен'!G476</f>
        <v>1521</v>
      </c>
      <c r="F470" s="194"/>
      <c r="G470" s="194"/>
    </row>
    <row r="471" spans="1:7" ht="29.25" customHeight="1">
      <c r="A471" s="230">
        <v>384</v>
      </c>
      <c r="B471" s="183" t="s">
        <v>265</v>
      </c>
      <c r="C471" s="207" t="s">
        <v>74</v>
      </c>
      <c r="D471" s="201">
        <f>'Коэфф.повыш.цен'!E477</f>
        <v>60</v>
      </c>
      <c r="E471" s="231">
        <f>'Коэфф.повыш.цен'!G477</f>
        <v>1514</v>
      </c>
      <c r="F471" s="194"/>
      <c r="G471" s="194"/>
    </row>
    <row r="472" spans="1:7" ht="28.5" customHeight="1">
      <c r="A472" s="186">
        <v>385</v>
      </c>
      <c r="B472" s="183" t="s">
        <v>266</v>
      </c>
      <c r="C472" s="207" t="s">
        <v>74</v>
      </c>
      <c r="D472" s="201">
        <f>'Коэфф.повыш.цен'!E478</f>
        <v>60</v>
      </c>
      <c r="E472" s="231">
        <f>'Коэфф.повыш.цен'!G478</f>
        <v>1430</v>
      </c>
      <c r="F472" s="194"/>
      <c r="G472" s="194"/>
    </row>
    <row r="473" spans="1:7" ht="30" customHeight="1">
      <c r="A473" s="186">
        <v>386</v>
      </c>
      <c r="B473" s="183" t="s">
        <v>267</v>
      </c>
      <c r="C473" s="207" t="s">
        <v>74</v>
      </c>
      <c r="D473" s="201">
        <f>'Коэфф.повыш.цен'!E479</f>
        <v>60</v>
      </c>
      <c r="E473" s="231">
        <f>'Коэфф.повыш.цен'!G479</f>
        <v>7959</v>
      </c>
      <c r="F473" s="194"/>
      <c r="G473" s="194"/>
    </row>
    <row r="474" spans="1:7" ht="27" customHeight="1">
      <c r="A474" s="186">
        <v>387</v>
      </c>
      <c r="B474" s="183" t="s">
        <v>265</v>
      </c>
      <c r="C474" s="207" t="s">
        <v>74</v>
      </c>
      <c r="D474" s="201">
        <f>'Коэфф.повыш.цен'!E480</f>
        <v>120</v>
      </c>
      <c r="E474" s="231">
        <f>'Коэфф.повыш.цен'!G480</f>
        <v>1985</v>
      </c>
      <c r="F474" s="194"/>
      <c r="G474" s="194"/>
    </row>
    <row r="475" spans="1:7" ht="27" customHeight="1">
      <c r="A475" s="186">
        <v>388</v>
      </c>
      <c r="B475" s="183" t="s">
        <v>266</v>
      </c>
      <c r="C475" s="207" t="s">
        <v>74</v>
      </c>
      <c r="D475" s="201">
        <f>'Коэфф.повыш.цен'!E481</f>
        <v>120</v>
      </c>
      <c r="E475" s="231">
        <f>'Коэфф.повыш.цен'!G481</f>
        <v>1564</v>
      </c>
      <c r="F475" s="194"/>
      <c r="G475" s="194"/>
    </row>
    <row r="476" spans="1:7" ht="28.5" customHeight="1">
      <c r="A476" s="186">
        <v>389</v>
      </c>
      <c r="B476" s="183" t="s">
        <v>267</v>
      </c>
      <c r="C476" s="207" t="s">
        <v>74</v>
      </c>
      <c r="D476" s="201">
        <f>'Коэфф.повыш.цен'!E482</f>
        <v>120</v>
      </c>
      <c r="E476" s="231">
        <f>'Коэфф.повыш.цен'!G482</f>
        <v>7959</v>
      </c>
      <c r="F476" s="194"/>
      <c r="G476" s="194"/>
    </row>
    <row r="477" spans="1:7" ht="15" customHeight="1">
      <c r="A477" s="294" t="s">
        <v>671</v>
      </c>
      <c r="B477" s="287" t="s">
        <v>672</v>
      </c>
      <c r="C477" s="288"/>
      <c r="D477" s="288"/>
      <c r="E477" s="288"/>
      <c r="F477" s="288"/>
      <c r="G477" s="289"/>
    </row>
    <row r="478" spans="1:7" ht="38.25" customHeight="1">
      <c r="A478" s="186">
        <v>390</v>
      </c>
      <c r="B478" s="185" t="s">
        <v>268</v>
      </c>
      <c r="C478" s="187" t="s">
        <v>269</v>
      </c>
      <c r="D478" s="201">
        <f>'Коэфф.повыш.цен'!E484</f>
        <v>60</v>
      </c>
      <c r="E478" s="200">
        <f>'Коэфф.повыш.цен'!G484</f>
        <v>479</v>
      </c>
      <c r="F478" s="189"/>
      <c r="G478" s="189"/>
    </row>
    <row r="479" spans="1:7" ht="21" customHeight="1">
      <c r="A479" s="292" t="s">
        <v>673</v>
      </c>
      <c r="B479" s="250" t="s">
        <v>674</v>
      </c>
      <c r="C479" s="251"/>
      <c r="D479" s="251"/>
      <c r="E479" s="251"/>
      <c r="F479" s="251"/>
      <c r="G479" s="249"/>
    </row>
    <row r="480" spans="1:7" ht="28.5" customHeight="1">
      <c r="A480" s="192">
        <v>391</v>
      </c>
      <c r="B480" s="183" t="s">
        <v>270</v>
      </c>
      <c r="C480" s="190" t="s">
        <v>260</v>
      </c>
      <c r="D480" s="177">
        <f>'Коэфф.повыш.цен'!E487</f>
        <v>60</v>
      </c>
      <c r="E480" s="196">
        <f>'Коэфф.повыш.цен'!G487</f>
        <v>4107</v>
      </c>
      <c r="F480" s="194"/>
      <c r="G480" s="194"/>
    </row>
    <row r="481" spans="1:7" ht="27" customHeight="1">
      <c r="A481" s="192">
        <v>392</v>
      </c>
      <c r="B481" s="183" t="s">
        <v>271</v>
      </c>
      <c r="C481" s="190" t="s">
        <v>260</v>
      </c>
      <c r="D481" s="177">
        <f>'Коэфф.повыш.цен'!E488</f>
        <v>60</v>
      </c>
      <c r="E481" s="196">
        <f>'Коэфф.повыш.цен'!G488</f>
        <v>6282</v>
      </c>
      <c r="F481" s="194"/>
      <c r="G481" s="194"/>
    </row>
    <row r="482" spans="1:7" ht="17.25" customHeight="1">
      <c r="A482" s="192">
        <v>393</v>
      </c>
      <c r="B482" s="183" t="s">
        <v>272</v>
      </c>
      <c r="C482" s="190" t="s">
        <v>260</v>
      </c>
      <c r="D482" s="177">
        <f>'Коэфф.повыш.цен'!E489</f>
        <v>60</v>
      </c>
      <c r="E482" s="196">
        <f>'Коэфф.повыш.цен'!G489</f>
        <v>4186</v>
      </c>
      <c r="F482" s="194"/>
      <c r="G482" s="194"/>
    </row>
    <row r="483" spans="1:7" ht="27.75" customHeight="1">
      <c r="A483" s="192">
        <v>394</v>
      </c>
      <c r="B483" s="183" t="s">
        <v>273</v>
      </c>
      <c r="C483" s="190" t="s">
        <v>260</v>
      </c>
      <c r="D483" s="177">
        <f>'Коэфф.повыш.цен'!E490</f>
        <v>60</v>
      </c>
      <c r="E483" s="196">
        <f>'Коэфф.повыш.цен'!G490</f>
        <v>6255</v>
      </c>
      <c r="F483" s="194"/>
      <c r="G483" s="194"/>
    </row>
    <row r="484" spans="1:7" ht="39.75" customHeight="1">
      <c r="A484" s="192">
        <v>395</v>
      </c>
      <c r="B484" s="183" t="s">
        <v>274</v>
      </c>
      <c r="C484" s="190" t="s">
        <v>260</v>
      </c>
      <c r="D484" s="177">
        <f>'Коэфф.повыш.цен'!E491</f>
        <v>120</v>
      </c>
      <c r="E484" s="196">
        <f>'Коэфф.повыш.цен'!G491</f>
        <v>7153</v>
      </c>
      <c r="F484" s="194"/>
      <c r="G484" s="194"/>
    </row>
    <row r="485" spans="1:7" ht="42" customHeight="1">
      <c r="A485" s="192">
        <v>396</v>
      </c>
      <c r="B485" s="183" t="s">
        <v>275</v>
      </c>
      <c r="C485" s="190" t="s">
        <v>260</v>
      </c>
      <c r="D485" s="177">
        <f>'Коэфф.повыш.цен'!E492</f>
        <v>120</v>
      </c>
      <c r="E485" s="196">
        <f>'Коэфф.повыш.цен'!G492</f>
        <v>11553</v>
      </c>
      <c r="F485" s="194"/>
      <c r="G485" s="194"/>
    </row>
    <row r="486" spans="1:7" ht="41.25" customHeight="1">
      <c r="A486" s="192">
        <v>397</v>
      </c>
      <c r="B486" s="183" t="s">
        <v>276</v>
      </c>
      <c r="C486" s="190" t="s">
        <v>260</v>
      </c>
      <c r="D486" s="177">
        <f>'Коэфф.повыш.цен'!E493</f>
        <v>120</v>
      </c>
      <c r="E486" s="196">
        <f>'Коэфф.повыш.цен'!G493</f>
        <v>10434</v>
      </c>
      <c r="F486" s="194"/>
      <c r="G486" s="194"/>
    </row>
    <row r="487" spans="1:7" ht="41.25" customHeight="1">
      <c r="A487" s="192">
        <v>398</v>
      </c>
      <c r="B487" s="183" t="s">
        <v>277</v>
      </c>
      <c r="C487" s="190" t="s">
        <v>260</v>
      </c>
      <c r="D487" s="177">
        <f>'Коэфф.повыш.цен'!E494</f>
        <v>120</v>
      </c>
      <c r="E487" s="196">
        <f>'Коэфф.повыш.цен'!G494</f>
        <v>14834</v>
      </c>
      <c r="F487" s="194"/>
      <c r="G487" s="194"/>
    </row>
    <row r="488" spans="1:7" ht="30" customHeight="1">
      <c r="A488" s="192">
        <v>399</v>
      </c>
      <c r="B488" s="183" t="s">
        <v>278</v>
      </c>
      <c r="C488" s="190" t="s">
        <v>260</v>
      </c>
      <c r="D488" s="177">
        <f>'Коэфф.повыш.цен'!E495</f>
        <v>90</v>
      </c>
      <c r="E488" s="196">
        <f>'Коэфф.повыш.цен'!G495</f>
        <v>6617</v>
      </c>
      <c r="F488" s="194"/>
      <c r="G488" s="194"/>
    </row>
    <row r="489" spans="1:7" ht="28.5" customHeight="1">
      <c r="A489" s="192">
        <v>400</v>
      </c>
      <c r="B489" s="183" t="s">
        <v>279</v>
      </c>
      <c r="C489" s="190" t="s">
        <v>260</v>
      </c>
      <c r="D489" s="177">
        <f>'Коэфф.повыш.цен'!E496</f>
        <v>90</v>
      </c>
      <c r="E489" s="196">
        <f>'Коэфф.повыш.цен'!G496</f>
        <v>9904</v>
      </c>
      <c r="F489" s="194"/>
      <c r="G489" s="194"/>
    </row>
    <row r="490" spans="1:7" ht="31.5" customHeight="1">
      <c r="A490" s="192">
        <v>401</v>
      </c>
      <c r="B490" s="183" t="s">
        <v>280</v>
      </c>
      <c r="C490" s="190" t="s">
        <v>260</v>
      </c>
      <c r="D490" s="177">
        <f>'Коэфф.повыш.цен'!E497</f>
        <v>120</v>
      </c>
      <c r="E490" s="231">
        <f>'Коэфф.повыш.цен'!G497</f>
        <v>9626</v>
      </c>
      <c r="F490" s="194"/>
      <c r="G490" s="194"/>
    </row>
    <row r="491" spans="1:7" ht="30" customHeight="1">
      <c r="A491" s="192">
        <v>402</v>
      </c>
      <c r="B491" s="183" t="s">
        <v>281</v>
      </c>
      <c r="C491" s="190" t="s">
        <v>260</v>
      </c>
      <c r="D491" s="177">
        <f>'Коэфф.повыш.цен'!E498</f>
        <v>120</v>
      </c>
      <c r="E491" s="196">
        <f>'Коэфф.повыш.цен'!G498</f>
        <v>14026</v>
      </c>
      <c r="F491" s="194"/>
      <c r="G491" s="194"/>
    </row>
    <row r="492" spans="1:7" ht="27.75" customHeight="1">
      <c r="A492" s="192">
        <v>403</v>
      </c>
      <c r="B492" s="183" t="s">
        <v>282</v>
      </c>
      <c r="C492" s="190" t="s">
        <v>260</v>
      </c>
      <c r="D492" s="177">
        <f>'Коэфф.повыш.цен'!E499</f>
        <v>180</v>
      </c>
      <c r="E492" s="196">
        <f>'Коэфф.повыш.цен'!G499</f>
        <v>11741</v>
      </c>
      <c r="F492" s="194"/>
      <c r="G492" s="194"/>
    </row>
    <row r="493" spans="1:7" ht="29.25" customHeight="1">
      <c r="A493" s="192">
        <v>404</v>
      </c>
      <c r="B493" s="183" t="s">
        <v>283</v>
      </c>
      <c r="C493" s="190" t="s">
        <v>260</v>
      </c>
      <c r="D493" s="177">
        <f>'Коэфф.повыш.цен'!E500</f>
        <v>180</v>
      </c>
      <c r="E493" s="196">
        <f>'Коэфф.повыш.цен'!G500</f>
        <v>15789</v>
      </c>
      <c r="F493" s="194"/>
      <c r="G493" s="194"/>
    </row>
    <row r="494" spans="1:7" ht="40.5" customHeight="1">
      <c r="A494" s="192">
        <v>405</v>
      </c>
      <c r="B494" s="183" t="s">
        <v>284</v>
      </c>
      <c r="C494" s="190" t="s">
        <v>260</v>
      </c>
      <c r="D494" s="177">
        <f>'Коэфф.повыш.цен'!E501</f>
        <v>180</v>
      </c>
      <c r="E494" s="196">
        <f>'Коэфф.повыш.цен'!G501</f>
        <v>13850</v>
      </c>
      <c r="F494" s="194"/>
      <c r="G494" s="194"/>
    </row>
    <row r="495" spans="1:7" ht="42" customHeight="1">
      <c r="A495" s="192">
        <v>406</v>
      </c>
      <c r="B495" s="183" t="s">
        <v>285</v>
      </c>
      <c r="C495" s="190" t="s">
        <v>260</v>
      </c>
      <c r="D495" s="177">
        <f>'Коэфф.повыш.цен'!E502</f>
        <v>180</v>
      </c>
      <c r="E495" s="196">
        <f>'Коэфф.повыш.цен'!G502</f>
        <v>18250</v>
      </c>
      <c r="F495" s="194"/>
      <c r="G495" s="194"/>
    </row>
    <row r="496" spans="1:7" ht="40.5" customHeight="1">
      <c r="A496" s="192">
        <v>407</v>
      </c>
      <c r="B496" s="183" t="s">
        <v>286</v>
      </c>
      <c r="C496" s="190" t="s">
        <v>260</v>
      </c>
      <c r="D496" s="177">
        <f>'Коэфф.повыш.цен'!E503</f>
        <v>90</v>
      </c>
      <c r="E496" s="196">
        <f>'Коэфф.повыш.цен'!G503</f>
        <v>7043</v>
      </c>
      <c r="F496" s="194"/>
      <c r="G496" s="194"/>
    </row>
    <row r="497" spans="1:7" ht="42.75" customHeight="1">
      <c r="A497" s="192">
        <v>408</v>
      </c>
      <c r="B497" s="183" t="s">
        <v>287</v>
      </c>
      <c r="C497" s="190" t="s">
        <v>260</v>
      </c>
      <c r="D497" s="177">
        <f>'Коэфф.повыш.цен'!E504</f>
        <v>90</v>
      </c>
      <c r="E497" s="196">
        <f>'Коэфф.повыш.цен'!G504</f>
        <v>10331</v>
      </c>
      <c r="F497" s="194"/>
      <c r="G497" s="194"/>
    </row>
    <row r="498" spans="1:7" ht="19.5" customHeight="1">
      <c r="A498" s="192">
        <v>409</v>
      </c>
      <c r="B498" s="183" t="s">
        <v>288</v>
      </c>
      <c r="C498" s="190" t="s">
        <v>260</v>
      </c>
      <c r="D498" s="195">
        <f>'Коэфф.повыш.цен'!E505</f>
        <v>40</v>
      </c>
      <c r="E498" s="193">
        <f>'Коэфф.повыш.цен'!G505</f>
        <v>3636</v>
      </c>
      <c r="F498" s="194"/>
      <c r="G498" s="194"/>
    </row>
    <row r="499" spans="1:7" ht="30.75" customHeight="1">
      <c r="A499" s="192">
        <v>410</v>
      </c>
      <c r="B499" s="183" t="s">
        <v>289</v>
      </c>
      <c r="C499" s="190" t="s">
        <v>260</v>
      </c>
      <c r="D499" s="177">
        <f>'Коэфф.повыш.цен'!E506</f>
        <v>150</v>
      </c>
      <c r="E499" s="196">
        <f>'Коэфф.повыш.цен'!G506</f>
        <v>8263</v>
      </c>
      <c r="F499" s="194"/>
      <c r="G499" s="194"/>
    </row>
    <row r="500" spans="1:7" ht="33.75" customHeight="1">
      <c r="A500" s="192">
        <v>411</v>
      </c>
      <c r="B500" s="183" t="s">
        <v>290</v>
      </c>
      <c r="C500" s="190" t="s">
        <v>260</v>
      </c>
      <c r="D500" s="177">
        <f>'Коэфф.повыш.цен'!E507</f>
        <v>150</v>
      </c>
      <c r="E500" s="196">
        <f>'Коэфф.повыш.цен'!G507</f>
        <v>12663</v>
      </c>
      <c r="F500" s="194"/>
      <c r="G500" s="194"/>
    </row>
    <row r="501" spans="1:7" ht="30.75" customHeight="1">
      <c r="A501" s="192">
        <v>412</v>
      </c>
      <c r="B501" s="183" t="s">
        <v>291</v>
      </c>
      <c r="C501" s="190" t="s">
        <v>260</v>
      </c>
      <c r="D501" s="177">
        <f>'Коэфф.повыш.цен'!E508</f>
        <v>40</v>
      </c>
      <c r="E501" s="196">
        <f>'Коэфф.повыш.цен'!G508</f>
        <v>3232</v>
      </c>
      <c r="F501" s="194"/>
      <c r="G501" s="194"/>
    </row>
    <row r="502" spans="1:7" ht="28.5" customHeight="1">
      <c r="A502" s="192">
        <v>413</v>
      </c>
      <c r="B502" s="183" t="s">
        <v>292</v>
      </c>
      <c r="C502" s="190" t="s">
        <v>260</v>
      </c>
      <c r="D502" s="177">
        <f>'Коэфф.повыш.цен'!E509</f>
        <v>40</v>
      </c>
      <c r="E502" s="196">
        <f>'Коэфф.повыш.цен'!G509</f>
        <v>5407</v>
      </c>
      <c r="F502" s="194"/>
      <c r="G502" s="194"/>
    </row>
    <row r="503" spans="1:7" ht="15.75" customHeight="1">
      <c r="A503" s="292" t="s">
        <v>675</v>
      </c>
      <c r="B503" s="250" t="s">
        <v>676</v>
      </c>
      <c r="C503" s="251"/>
      <c r="D503" s="251"/>
      <c r="E503" s="251"/>
      <c r="F503" s="251"/>
      <c r="G503" s="249"/>
    </row>
    <row r="504" spans="1:7" ht="38.25">
      <c r="A504" s="192">
        <v>414</v>
      </c>
      <c r="B504" s="183" t="s">
        <v>293</v>
      </c>
      <c r="C504" s="190" t="s">
        <v>260</v>
      </c>
      <c r="D504" s="177">
        <f>'Коэфф.повыш.цен'!E511</f>
        <v>120</v>
      </c>
      <c r="E504" s="196">
        <f>'Коэфф.повыш.цен'!G511</f>
        <v>8261</v>
      </c>
      <c r="F504" s="194"/>
      <c r="G504" s="194"/>
    </row>
    <row r="505" spans="1:7" ht="38.25">
      <c r="A505" s="192">
        <v>415</v>
      </c>
      <c r="B505" s="183" t="s">
        <v>294</v>
      </c>
      <c r="C505" s="190" t="s">
        <v>260</v>
      </c>
      <c r="D505" s="177">
        <f>'Коэфф.повыш.цен'!E512</f>
        <v>120</v>
      </c>
      <c r="E505" s="196">
        <f>'Коэфф.повыш.цен'!G512</f>
        <v>12661</v>
      </c>
      <c r="F505" s="194"/>
      <c r="G505" s="194"/>
    </row>
    <row r="506" spans="1:7" ht="39" customHeight="1">
      <c r="A506" s="192">
        <v>416</v>
      </c>
      <c r="B506" s="183" t="s">
        <v>295</v>
      </c>
      <c r="C506" s="190" t="s">
        <v>260</v>
      </c>
      <c r="D506" s="177">
        <f>'Коэфф.повыш.цен'!E513</f>
        <v>120</v>
      </c>
      <c r="E506" s="196">
        <f>'Коэфф.повыш.цен'!G513</f>
        <v>8261</v>
      </c>
      <c r="F506" s="194"/>
      <c r="G506" s="194"/>
    </row>
    <row r="507" spans="1:7" ht="38.25" customHeight="1">
      <c r="A507" s="192">
        <v>417</v>
      </c>
      <c r="B507" s="183" t="s">
        <v>296</v>
      </c>
      <c r="C507" s="190" t="s">
        <v>260</v>
      </c>
      <c r="D507" s="177">
        <f>'Коэфф.повыш.цен'!E514</f>
        <v>120</v>
      </c>
      <c r="E507" s="196">
        <f>'Коэфф.повыш.цен'!G514</f>
        <v>12661</v>
      </c>
      <c r="F507" s="194"/>
      <c r="G507" s="194"/>
    </row>
    <row r="508" spans="1:7" ht="27" customHeight="1">
      <c r="A508" s="192">
        <v>418</v>
      </c>
      <c r="B508" s="183" t="s">
        <v>297</v>
      </c>
      <c r="C508" s="190" t="s">
        <v>260</v>
      </c>
      <c r="D508" s="177">
        <f>'Коэфф.повыш.цен'!E515</f>
        <v>120</v>
      </c>
      <c r="E508" s="196">
        <f>'Коэфф.повыш.цен'!G515</f>
        <v>5076</v>
      </c>
      <c r="F508" s="194"/>
      <c r="G508" s="194"/>
    </row>
    <row r="509" spans="1:7" ht="25.5" customHeight="1">
      <c r="A509" s="192">
        <v>419</v>
      </c>
      <c r="B509" s="183" t="s">
        <v>298</v>
      </c>
      <c r="C509" s="190" t="s">
        <v>260</v>
      </c>
      <c r="D509" s="177">
        <f>'Коэфф.повыш.цен'!E516</f>
        <v>120</v>
      </c>
      <c r="E509" s="196">
        <f>'Коэфф.повыш.цен'!G516</f>
        <v>9476</v>
      </c>
      <c r="F509" s="194"/>
      <c r="G509" s="194"/>
    </row>
    <row r="510" spans="1:7" ht="37.5" customHeight="1">
      <c r="A510" s="192">
        <v>420</v>
      </c>
      <c r="B510" s="185" t="s">
        <v>299</v>
      </c>
      <c r="C510" s="190" t="s">
        <v>260</v>
      </c>
      <c r="D510" s="177">
        <f>'Коэфф.повыш.цен'!E517</f>
        <v>120</v>
      </c>
      <c r="E510" s="231">
        <f>'Коэфф.повыш.цен'!G517</f>
        <v>8261</v>
      </c>
      <c r="F510" s="194"/>
      <c r="G510" s="194"/>
    </row>
    <row r="511" spans="1:7" ht="39" customHeight="1">
      <c r="A511" s="192">
        <v>421</v>
      </c>
      <c r="B511" s="185" t="s">
        <v>300</v>
      </c>
      <c r="C511" s="190" t="s">
        <v>260</v>
      </c>
      <c r="D511" s="177">
        <f>'Коэфф.повыш.цен'!E518</f>
        <v>120</v>
      </c>
      <c r="E511" s="196">
        <f>'Коэфф.повыш.цен'!G518</f>
        <v>12661</v>
      </c>
      <c r="F511" s="194"/>
      <c r="G511" s="194"/>
    </row>
    <row r="512" spans="1:7" ht="38.25">
      <c r="A512" s="192">
        <v>422</v>
      </c>
      <c r="B512" s="183" t="s">
        <v>301</v>
      </c>
      <c r="C512" s="190" t="s">
        <v>260</v>
      </c>
      <c r="D512" s="177">
        <f>'Коэфф.повыш.цен'!E519</f>
        <v>120</v>
      </c>
      <c r="E512" s="231">
        <f>'Коэфф.повыш.цен'!G519</f>
        <v>8261</v>
      </c>
      <c r="F512" s="194"/>
      <c r="G512" s="194"/>
    </row>
    <row r="513" spans="1:7" ht="38.25">
      <c r="A513" s="192">
        <v>423</v>
      </c>
      <c r="B513" s="183" t="s">
        <v>302</v>
      </c>
      <c r="C513" s="190" t="s">
        <v>260</v>
      </c>
      <c r="D513" s="177">
        <f>'Коэфф.повыш.цен'!E520</f>
        <v>120</v>
      </c>
      <c r="E513" s="196">
        <f>'Коэфф.повыш.цен'!G520</f>
        <v>12661</v>
      </c>
      <c r="F513" s="194"/>
      <c r="G513" s="194"/>
    </row>
    <row r="514" spans="1:7" ht="27" customHeight="1">
      <c r="A514" s="192">
        <v>424</v>
      </c>
      <c r="B514" s="183" t="s">
        <v>303</v>
      </c>
      <c r="C514" s="190" t="s">
        <v>260</v>
      </c>
      <c r="D514" s="177">
        <f>'Коэфф.повыш.цен'!E521</f>
        <v>120</v>
      </c>
      <c r="E514" s="231">
        <f>'Коэфф.повыш.цен'!G521</f>
        <v>8261</v>
      </c>
      <c r="F514" s="194"/>
      <c r="G514" s="194"/>
    </row>
    <row r="515" spans="1:7" ht="27" customHeight="1">
      <c r="A515" s="192">
        <v>425</v>
      </c>
      <c r="B515" s="183" t="s">
        <v>304</v>
      </c>
      <c r="C515" s="190" t="s">
        <v>260</v>
      </c>
      <c r="D515" s="177">
        <f>'Коэфф.повыш.цен'!E522</f>
        <v>120</v>
      </c>
      <c r="E515" s="196">
        <f>'Коэфф.повыш.цен'!G522</f>
        <v>12661</v>
      </c>
      <c r="F515" s="194"/>
      <c r="G515" s="194"/>
    </row>
    <row r="516" spans="1:7" ht="25.5">
      <c r="A516" s="186">
        <v>426</v>
      </c>
      <c r="B516" s="185" t="s">
        <v>305</v>
      </c>
      <c r="C516" s="190" t="s">
        <v>260</v>
      </c>
      <c r="D516" s="177">
        <f>'Коэфф.повыш.цен'!E523</f>
        <v>120</v>
      </c>
      <c r="E516" s="231">
        <f>'Коэфф.повыш.цен'!G523</f>
        <v>8261</v>
      </c>
      <c r="F516" s="194"/>
      <c r="G516" s="194"/>
    </row>
    <row r="517" spans="1:7" ht="27" customHeight="1">
      <c r="A517" s="192">
        <v>427</v>
      </c>
      <c r="B517" s="185" t="s">
        <v>306</v>
      </c>
      <c r="C517" s="190" t="s">
        <v>260</v>
      </c>
      <c r="D517" s="177">
        <f>'Коэфф.повыш.цен'!E524</f>
        <v>120</v>
      </c>
      <c r="E517" s="196">
        <f>'Коэфф.повыш.цен'!G524</f>
        <v>12661</v>
      </c>
      <c r="F517" s="194"/>
      <c r="G517" s="194"/>
    </row>
    <row r="518" spans="1:7" ht="25.5">
      <c r="A518" s="192">
        <v>428</v>
      </c>
      <c r="B518" s="178" t="s">
        <v>307</v>
      </c>
      <c r="C518" s="190" t="s">
        <v>260</v>
      </c>
      <c r="D518" s="177">
        <f>'Коэфф.повыш.цен'!E525</f>
        <v>120</v>
      </c>
      <c r="E518" s="231">
        <f>'Коэфф.повыш.цен'!G525</f>
        <v>8261</v>
      </c>
      <c r="F518" s="194"/>
      <c r="G518" s="194"/>
    </row>
    <row r="519" spans="1:7" ht="25.5">
      <c r="A519" s="192">
        <v>429</v>
      </c>
      <c r="B519" s="178" t="s">
        <v>308</v>
      </c>
      <c r="C519" s="190" t="s">
        <v>260</v>
      </c>
      <c r="D519" s="177">
        <f>'Коэфф.повыш.цен'!E526</f>
        <v>120</v>
      </c>
      <c r="E519" s="196">
        <f>'Коэфф.повыш.цен'!G526</f>
        <v>12661</v>
      </c>
      <c r="F519" s="194"/>
      <c r="G519" s="194"/>
    </row>
    <row r="520" spans="1:7" ht="15.75" customHeight="1">
      <c r="A520" s="292" t="s">
        <v>677</v>
      </c>
      <c r="B520" s="250" t="s">
        <v>678</v>
      </c>
      <c r="C520" s="251"/>
      <c r="D520" s="251"/>
      <c r="E520" s="251"/>
      <c r="F520" s="251"/>
      <c r="G520" s="249"/>
    </row>
    <row r="521" spans="1:7" ht="25.5">
      <c r="A521" s="232">
        <v>430</v>
      </c>
      <c r="B521" s="171" t="s">
        <v>577</v>
      </c>
      <c r="C521" s="233" t="s">
        <v>260</v>
      </c>
      <c r="D521" s="234">
        <f>'Коэфф.повыш.цен'!E528</f>
        <v>60</v>
      </c>
      <c r="E521" s="235">
        <f>'Коэфф.повыш.цен'!G528</f>
        <v>3733</v>
      </c>
      <c r="F521" s="236"/>
      <c r="G521" s="236"/>
    </row>
    <row r="522" spans="1:7" ht="25.5">
      <c r="A522" s="237">
        <v>431</v>
      </c>
      <c r="B522" s="169" t="s">
        <v>578</v>
      </c>
      <c r="C522" s="238" t="s">
        <v>260</v>
      </c>
      <c r="D522" s="239">
        <f>'Коэфф.повыш.цен'!E529</f>
        <v>60</v>
      </c>
      <c r="E522" s="240">
        <f>'Коэфф.повыш.цен'!G529</f>
        <v>3246</v>
      </c>
      <c r="F522" s="241"/>
      <c r="G522" s="241"/>
    </row>
    <row r="523" spans="1:7" ht="17.25" customHeight="1">
      <c r="A523" s="242">
        <v>432</v>
      </c>
      <c r="B523" s="170" t="s">
        <v>311</v>
      </c>
      <c r="C523" s="243" t="s">
        <v>260</v>
      </c>
      <c r="D523" s="244">
        <f>'Коэфф.повыш.цен'!E530</f>
        <v>30</v>
      </c>
      <c r="E523" s="245">
        <f>'Коэфф.повыш.цен'!G530</f>
        <v>1331</v>
      </c>
      <c r="F523" s="246"/>
      <c r="G523" s="246"/>
    </row>
    <row r="524" spans="1:7" ht="15.75" customHeight="1">
      <c r="A524" s="292" t="s">
        <v>679</v>
      </c>
      <c r="B524" s="250" t="s">
        <v>680</v>
      </c>
      <c r="C524" s="251"/>
      <c r="D524" s="251"/>
      <c r="E524" s="251"/>
      <c r="F524" s="251"/>
      <c r="G524" s="249"/>
    </row>
    <row r="525" spans="1:7" ht="25.5">
      <c r="A525" s="192">
        <v>433</v>
      </c>
      <c r="B525" s="183" t="s">
        <v>312</v>
      </c>
      <c r="C525" s="190" t="s">
        <v>260</v>
      </c>
      <c r="D525" s="177">
        <f>'Коэфф.повыш.цен'!E532</f>
        <v>90</v>
      </c>
      <c r="E525" s="196">
        <f>'Коэфф.повыш.цен'!G532</f>
        <v>6973</v>
      </c>
      <c r="F525" s="194"/>
      <c r="G525" s="194"/>
    </row>
    <row r="526" spans="1:7" ht="25.5">
      <c r="A526" s="192">
        <v>434</v>
      </c>
      <c r="B526" s="183" t="s">
        <v>313</v>
      </c>
      <c r="C526" s="190" t="s">
        <v>260</v>
      </c>
      <c r="D526" s="177">
        <f>'Коэфф.повыш.цен'!E533</f>
        <v>90</v>
      </c>
      <c r="E526" s="196">
        <f>'Коэфф.повыш.цен'!G533</f>
        <v>10261</v>
      </c>
      <c r="F526" s="194"/>
      <c r="G526" s="194"/>
    </row>
    <row r="527" spans="1:7" ht="25.5">
      <c r="A527" s="192">
        <v>435</v>
      </c>
      <c r="B527" s="183" t="s">
        <v>314</v>
      </c>
      <c r="C527" s="190" t="s">
        <v>260</v>
      </c>
      <c r="D527" s="177">
        <f>'Коэфф.повыш.цен'!E534</f>
        <v>60</v>
      </c>
      <c r="E527" s="196">
        <f>'Коэфф.повыш.цен'!G534</f>
        <v>5287</v>
      </c>
      <c r="F527" s="194"/>
      <c r="G527" s="194"/>
    </row>
    <row r="528" spans="1:7" ht="25.5">
      <c r="A528" s="192">
        <v>436</v>
      </c>
      <c r="B528" s="183" t="s">
        <v>315</v>
      </c>
      <c r="C528" s="190" t="s">
        <v>260</v>
      </c>
      <c r="D528" s="177">
        <f>'Коэфф.повыш.цен'!E535</f>
        <v>60</v>
      </c>
      <c r="E528" s="196">
        <f>'Коэфф.повыш.цен'!G535</f>
        <v>8575</v>
      </c>
      <c r="F528" s="194"/>
      <c r="G528" s="194"/>
    </row>
    <row r="529" spans="1:7" ht="25.5">
      <c r="A529" s="192">
        <v>437</v>
      </c>
      <c r="B529" s="183" t="s">
        <v>316</v>
      </c>
      <c r="C529" s="190" t="s">
        <v>260</v>
      </c>
      <c r="D529" s="177">
        <f>'Коэфф.повыш.цен'!E536</f>
        <v>90</v>
      </c>
      <c r="E529" s="196">
        <f>'Коэфф.повыш.цен'!G536</f>
        <v>6891</v>
      </c>
      <c r="F529" s="194"/>
      <c r="G529" s="194"/>
    </row>
    <row r="530" spans="1:7" ht="25.5">
      <c r="A530" s="192">
        <v>438</v>
      </c>
      <c r="B530" s="183" t="s">
        <v>317</v>
      </c>
      <c r="C530" s="190" t="s">
        <v>260</v>
      </c>
      <c r="D530" s="177">
        <f>'Коэфф.повыш.цен'!E537</f>
        <v>90</v>
      </c>
      <c r="E530" s="196">
        <f>'Коэфф.повыш.цен'!G537</f>
        <v>10179</v>
      </c>
      <c r="F530" s="194"/>
      <c r="G530" s="194"/>
    </row>
    <row r="531" spans="1:7" ht="25.5">
      <c r="A531" s="192">
        <v>439</v>
      </c>
      <c r="B531" s="183" t="s">
        <v>318</v>
      </c>
      <c r="C531" s="190" t="s">
        <v>260</v>
      </c>
      <c r="D531" s="177">
        <f>'Коэфф.повыш.цен'!E538</f>
        <v>60</v>
      </c>
      <c r="E531" s="196">
        <f>'Коэфф.повыш.цен'!G538</f>
        <v>5386</v>
      </c>
      <c r="F531" s="194"/>
      <c r="G531" s="194"/>
    </row>
    <row r="532" spans="1:7" ht="25.5">
      <c r="A532" s="192">
        <v>440</v>
      </c>
      <c r="B532" s="183" t="s">
        <v>319</v>
      </c>
      <c r="C532" s="190" t="s">
        <v>260</v>
      </c>
      <c r="D532" s="177">
        <f>'Коэфф.повыш.цен'!E539</f>
        <v>60</v>
      </c>
      <c r="E532" s="196">
        <f>'Коэфф.повыш.цен'!G539</f>
        <v>8674</v>
      </c>
      <c r="F532" s="194"/>
      <c r="G532" s="194"/>
    </row>
    <row r="533" spans="1:7" ht="39" customHeight="1">
      <c r="A533" s="192">
        <v>441</v>
      </c>
      <c r="B533" s="183" t="s">
        <v>320</v>
      </c>
      <c r="C533" s="190" t="s">
        <v>260</v>
      </c>
      <c r="D533" s="177">
        <f>'Коэфф.повыш.цен'!E540</f>
        <v>90</v>
      </c>
      <c r="E533" s="196">
        <f>'Коэфф.повыш.цен'!G540</f>
        <v>6885</v>
      </c>
      <c r="F533" s="194"/>
      <c r="G533" s="194"/>
    </row>
    <row r="534" spans="1:7" ht="38.25" customHeight="1">
      <c r="A534" s="192">
        <v>442</v>
      </c>
      <c r="B534" s="183" t="s">
        <v>321</v>
      </c>
      <c r="C534" s="190" t="s">
        <v>260</v>
      </c>
      <c r="D534" s="177">
        <f>'Коэфф.повыш.цен'!E541</f>
        <v>90</v>
      </c>
      <c r="E534" s="196">
        <f>'Коэфф.повыш.цен'!G541</f>
        <v>10172</v>
      </c>
      <c r="F534" s="194"/>
      <c r="G534" s="194"/>
    </row>
    <row r="535" spans="1:7" ht="27.75" customHeight="1">
      <c r="A535" s="192">
        <v>443</v>
      </c>
      <c r="B535" s="183" t="s">
        <v>322</v>
      </c>
      <c r="C535" s="190" t="s">
        <v>260</v>
      </c>
      <c r="D535" s="177">
        <f>'Коэфф.повыш.цен'!E542</f>
        <v>30</v>
      </c>
      <c r="E535" s="196">
        <f>'Коэфф.повыш.цен'!G542</f>
        <v>2996</v>
      </c>
      <c r="F535" s="194"/>
      <c r="G535" s="194"/>
    </row>
    <row r="536" spans="1:7" ht="26.25" customHeight="1">
      <c r="A536" s="192">
        <v>444</v>
      </c>
      <c r="B536" s="183" t="s">
        <v>323</v>
      </c>
      <c r="C536" s="190" t="s">
        <v>260</v>
      </c>
      <c r="D536" s="177">
        <f>'Коэфф.повыш.цен'!E543</f>
        <v>30</v>
      </c>
      <c r="E536" s="196">
        <f>'Коэфф.повыш.цен'!G543</f>
        <v>5171</v>
      </c>
      <c r="F536" s="194"/>
      <c r="G536" s="194"/>
    </row>
    <row r="537" spans="1:7" ht="29.25" customHeight="1">
      <c r="A537" s="192">
        <v>445</v>
      </c>
      <c r="B537" s="183" t="s">
        <v>324</v>
      </c>
      <c r="C537" s="190" t="s">
        <v>260</v>
      </c>
      <c r="D537" s="177">
        <f>'Коэфф.повыш.цен'!E544</f>
        <v>30</v>
      </c>
      <c r="E537" s="196">
        <f>'Коэфф.повыш.цен'!G544</f>
        <v>3016</v>
      </c>
      <c r="F537" s="194"/>
      <c r="G537" s="194"/>
    </row>
    <row r="538" spans="1:7" ht="29.25" customHeight="1">
      <c r="A538" s="192">
        <v>446</v>
      </c>
      <c r="B538" s="183" t="s">
        <v>325</v>
      </c>
      <c r="C538" s="190" t="s">
        <v>260</v>
      </c>
      <c r="D538" s="177">
        <f>'Коэфф.повыш.цен'!E545</f>
        <v>30</v>
      </c>
      <c r="E538" s="196">
        <f>'Коэфф.повыш.цен'!G545</f>
        <v>5191</v>
      </c>
      <c r="F538" s="194"/>
      <c r="G538" s="194"/>
    </row>
    <row r="539" spans="1:7" ht="38.25" customHeight="1">
      <c r="A539" s="192">
        <v>447</v>
      </c>
      <c r="B539" s="183" t="s">
        <v>326</v>
      </c>
      <c r="C539" s="190" t="s">
        <v>260</v>
      </c>
      <c r="D539" s="177">
        <f>'Коэфф.повыш.цен'!E546</f>
        <v>30</v>
      </c>
      <c r="E539" s="196">
        <f>'Коэфф.повыш.цен'!G546</f>
        <v>3110</v>
      </c>
      <c r="F539" s="194"/>
      <c r="G539" s="194"/>
    </row>
    <row r="540" spans="1:7" ht="39" customHeight="1">
      <c r="A540" s="192">
        <v>448</v>
      </c>
      <c r="B540" s="183" t="s">
        <v>327</v>
      </c>
      <c r="C540" s="190" t="s">
        <v>260</v>
      </c>
      <c r="D540" s="177">
        <f>'Коэфф.повыш.цен'!E547</f>
        <v>30</v>
      </c>
      <c r="E540" s="196">
        <f>'Коэфф.повыш.цен'!G547</f>
        <v>5285</v>
      </c>
      <c r="F540" s="194"/>
      <c r="G540" s="194"/>
    </row>
    <row r="541" spans="1:7" ht="26.25" customHeight="1">
      <c r="A541" s="192">
        <v>449</v>
      </c>
      <c r="B541" s="183" t="s">
        <v>328</v>
      </c>
      <c r="C541" s="190" t="s">
        <v>260</v>
      </c>
      <c r="D541" s="177">
        <f>'Коэфф.повыш.цен'!E548</f>
        <v>30</v>
      </c>
      <c r="E541" s="196">
        <f>'Коэфф.повыш.цен'!G548</f>
        <v>3476</v>
      </c>
      <c r="F541" s="194"/>
      <c r="G541" s="194"/>
    </row>
    <row r="542" spans="1:7" ht="25.5">
      <c r="A542" s="192">
        <v>450</v>
      </c>
      <c r="B542" s="183" t="s">
        <v>329</v>
      </c>
      <c r="C542" s="190" t="s">
        <v>260</v>
      </c>
      <c r="D542" s="177">
        <f>'Коэфф.повыш.цен'!E549</f>
        <v>30</v>
      </c>
      <c r="E542" s="196">
        <f>'Коэфф.повыш.цен'!G549</f>
        <v>5651</v>
      </c>
      <c r="F542" s="194"/>
      <c r="G542" s="194"/>
    </row>
    <row r="543" spans="1:7" ht="38.25" customHeight="1">
      <c r="A543" s="192">
        <v>451</v>
      </c>
      <c r="B543" s="183" t="s">
        <v>579</v>
      </c>
      <c r="C543" s="190" t="s">
        <v>260</v>
      </c>
      <c r="D543" s="177">
        <f>'Коэфф.повыш.цен'!E550</f>
        <v>90</v>
      </c>
      <c r="E543" s="196">
        <f>'Коэфф.повыш.цен'!G550</f>
        <v>9446</v>
      </c>
      <c r="F543" s="194"/>
      <c r="G543" s="194"/>
    </row>
    <row r="544" spans="1:7" ht="39" customHeight="1">
      <c r="A544" s="192">
        <v>452</v>
      </c>
      <c r="B544" s="183" t="s">
        <v>580</v>
      </c>
      <c r="C544" s="190" t="s">
        <v>260</v>
      </c>
      <c r="D544" s="177">
        <f>'Коэфф.повыш.цен'!E551</f>
        <v>90</v>
      </c>
      <c r="E544" s="196">
        <f>'Коэфф.повыш.цен'!G551</f>
        <v>12733</v>
      </c>
      <c r="F544" s="194"/>
      <c r="G544" s="194"/>
    </row>
    <row r="545" spans="1:7" ht="39" customHeight="1">
      <c r="A545" s="192">
        <v>453</v>
      </c>
      <c r="B545" s="183" t="s">
        <v>332</v>
      </c>
      <c r="C545" s="190" t="s">
        <v>260</v>
      </c>
      <c r="D545" s="177">
        <f>'Коэфф.повыш.цен'!E552</f>
        <v>90</v>
      </c>
      <c r="E545" s="196">
        <f>'Коэфф.повыш.цен'!G552</f>
        <v>6981</v>
      </c>
      <c r="F545" s="194"/>
      <c r="G545" s="194"/>
    </row>
    <row r="546" spans="1:7" ht="39" customHeight="1">
      <c r="A546" s="192">
        <v>454</v>
      </c>
      <c r="B546" s="183" t="s">
        <v>333</v>
      </c>
      <c r="C546" s="190" t="s">
        <v>260</v>
      </c>
      <c r="D546" s="177">
        <f>'Коэфф.повыш.цен'!E553</f>
        <v>90</v>
      </c>
      <c r="E546" s="196">
        <f>'Коэфф.повыш.цен'!G553</f>
        <v>10269</v>
      </c>
      <c r="F546" s="194"/>
      <c r="G546" s="194"/>
    </row>
    <row r="547" spans="1:7" ht="36.75" customHeight="1">
      <c r="A547" s="192">
        <v>455</v>
      </c>
      <c r="B547" s="183" t="s">
        <v>334</v>
      </c>
      <c r="C547" s="190" t="s">
        <v>260</v>
      </c>
      <c r="D547" s="177">
        <f>'Коэфф.повыш.цен'!E554</f>
        <v>20</v>
      </c>
      <c r="E547" s="196">
        <f>'Коэфф.повыш.цен'!G554</f>
        <v>1854</v>
      </c>
      <c r="F547" s="194"/>
      <c r="G547" s="194"/>
    </row>
    <row r="548" spans="1:7" ht="38.25" customHeight="1">
      <c r="A548" s="192">
        <v>456</v>
      </c>
      <c r="B548" s="183" t="s">
        <v>335</v>
      </c>
      <c r="C548" s="190" t="s">
        <v>260</v>
      </c>
      <c r="D548" s="177">
        <f>'Коэфф.повыш.цен'!E555</f>
        <v>20</v>
      </c>
      <c r="E548" s="196">
        <f>'Коэфф.повыш.цен'!G555</f>
        <v>2942</v>
      </c>
      <c r="F548" s="194"/>
      <c r="G548" s="194"/>
    </row>
    <row r="549" spans="1:7" ht="25.5">
      <c r="A549" s="192">
        <v>457</v>
      </c>
      <c r="B549" s="183" t="s">
        <v>336</v>
      </c>
      <c r="C549" s="190" t="s">
        <v>260</v>
      </c>
      <c r="D549" s="177">
        <f>'Коэфф.повыш.цен'!E556</f>
        <v>20</v>
      </c>
      <c r="E549" s="196">
        <f>'Коэфф.повыш.цен'!G556</f>
        <v>1834</v>
      </c>
      <c r="F549" s="194"/>
      <c r="G549" s="194"/>
    </row>
    <row r="550" spans="1:7" ht="25.5">
      <c r="A550" s="192">
        <v>458</v>
      </c>
      <c r="B550" s="183" t="s">
        <v>337</v>
      </c>
      <c r="C550" s="190" t="s">
        <v>260</v>
      </c>
      <c r="D550" s="177">
        <f>'Коэфф.повыш.цен'!E557</f>
        <v>20</v>
      </c>
      <c r="E550" s="196">
        <f>'Коэфф.повыш.цен'!G557</f>
        <v>2922</v>
      </c>
      <c r="F550" s="194"/>
      <c r="G550" s="194"/>
    </row>
    <row r="551" spans="1:7" ht="25.5">
      <c r="A551" s="192">
        <v>459</v>
      </c>
      <c r="B551" s="183" t="s">
        <v>338</v>
      </c>
      <c r="C551" s="190" t="s">
        <v>260</v>
      </c>
      <c r="D551" s="177">
        <f>'Коэфф.повыш.цен'!E558</f>
        <v>20</v>
      </c>
      <c r="E551" s="196">
        <f>'Коэфф.повыш.цен'!G558</f>
        <v>1806</v>
      </c>
      <c r="F551" s="194"/>
      <c r="G551" s="194"/>
    </row>
    <row r="552" spans="1:7" ht="25.5">
      <c r="A552" s="192">
        <v>460</v>
      </c>
      <c r="B552" s="183" t="s">
        <v>339</v>
      </c>
      <c r="C552" s="190" t="s">
        <v>260</v>
      </c>
      <c r="D552" s="177">
        <f>'Коэфф.повыш.цен'!E559</f>
        <v>20</v>
      </c>
      <c r="E552" s="196">
        <f>'Коэфф.повыш.цен'!G559</f>
        <v>2894</v>
      </c>
      <c r="F552" s="194"/>
      <c r="G552" s="194"/>
    </row>
    <row r="553" spans="1:7" ht="38.25" customHeight="1">
      <c r="A553" s="192">
        <v>461</v>
      </c>
      <c r="B553" s="183" t="s">
        <v>340</v>
      </c>
      <c r="C553" s="190" t="s">
        <v>260</v>
      </c>
      <c r="D553" s="177">
        <f>'Коэфф.повыш.цен'!E560</f>
        <v>40</v>
      </c>
      <c r="E553" s="196">
        <f>'Коэфф.повыш.цен'!G560</f>
        <v>3108</v>
      </c>
      <c r="F553" s="194"/>
      <c r="G553" s="194"/>
    </row>
    <row r="554" spans="1:7" ht="37.5" customHeight="1">
      <c r="A554" s="192">
        <v>462</v>
      </c>
      <c r="B554" s="183" t="s">
        <v>341</v>
      </c>
      <c r="C554" s="190"/>
      <c r="D554" s="177">
        <f>'Коэфф.повыш.цен'!E561</f>
        <v>40</v>
      </c>
      <c r="E554" s="196">
        <f>'Коэфф.повыш.цен'!G561</f>
        <v>5283</v>
      </c>
      <c r="F554" s="194"/>
      <c r="G554" s="194"/>
    </row>
    <row r="555" spans="1:7" ht="39.75" customHeight="1">
      <c r="A555" s="192">
        <v>463</v>
      </c>
      <c r="B555" s="183" t="s">
        <v>342</v>
      </c>
      <c r="C555" s="190" t="s">
        <v>260</v>
      </c>
      <c r="D555" s="177">
        <f>'Коэфф.повыш.цен'!E562</f>
        <v>40</v>
      </c>
      <c r="E555" s="196">
        <f>'Коэфф.повыш.цен'!G562</f>
        <v>3639</v>
      </c>
      <c r="F555" s="194"/>
      <c r="G555" s="194"/>
    </row>
    <row r="556" spans="1:7" ht="39" customHeight="1">
      <c r="A556" s="192">
        <v>464</v>
      </c>
      <c r="B556" s="183" t="s">
        <v>343</v>
      </c>
      <c r="C556" s="190" t="s">
        <v>260</v>
      </c>
      <c r="D556" s="177">
        <f>'Коэфф.повыш.цен'!E563</f>
        <v>40</v>
      </c>
      <c r="E556" s="196">
        <f>'Коэфф.повыш.цен'!G563</f>
        <v>5814</v>
      </c>
      <c r="F556" s="194"/>
      <c r="G556" s="194"/>
    </row>
    <row r="557" spans="1:7" ht="38.25" customHeight="1">
      <c r="A557" s="192">
        <v>465</v>
      </c>
      <c r="B557" s="183" t="s">
        <v>344</v>
      </c>
      <c r="C557" s="190" t="s">
        <v>260</v>
      </c>
      <c r="D557" s="177">
        <f>'Коэфф.повыш.цен'!E564</f>
        <v>25</v>
      </c>
      <c r="E557" s="196">
        <f>'Коэфф.повыш.цен'!G564</f>
        <v>2142</v>
      </c>
      <c r="F557" s="194"/>
      <c r="G557" s="194"/>
    </row>
    <row r="558" spans="1:7" ht="39" customHeight="1">
      <c r="A558" s="192">
        <v>466</v>
      </c>
      <c r="B558" s="183" t="s">
        <v>345</v>
      </c>
      <c r="C558" s="190" t="s">
        <v>260</v>
      </c>
      <c r="D558" s="177">
        <f>'Коэфф.повыш.цен'!E565</f>
        <v>25</v>
      </c>
      <c r="E558" s="196">
        <f>'Коэфф.повыш.цен'!G565</f>
        <v>3229</v>
      </c>
      <c r="F558" s="194"/>
      <c r="G558" s="194"/>
    </row>
    <row r="559" spans="1:7" ht="15.75" customHeight="1">
      <c r="A559" s="292" t="s">
        <v>681</v>
      </c>
      <c r="B559" s="250" t="s">
        <v>682</v>
      </c>
      <c r="C559" s="251"/>
      <c r="D559" s="251"/>
      <c r="E559" s="251"/>
      <c r="F559" s="251"/>
      <c r="G559" s="249"/>
    </row>
    <row r="560" spans="1:7" ht="25.5">
      <c r="A560" s="192">
        <v>467</v>
      </c>
      <c r="B560" s="183" t="s">
        <v>346</v>
      </c>
      <c r="C560" s="190" t="s">
        <v>260</v>
      </c>
      <c r="D560" s="177">
        <f>'Коэфф.повыш.цен'!E567</f>
        <v>90</v>
      </c>
      <c r="E560" s="196">
        <f>'Коэфф.повыш.цен'!G567</f>
        <v>7598</v>
      </c>
      <c r="F560" s="194"/>
      <c r="G560" s="194"/>
    </row>
    <row r="561" spans="1:7" ht="25.5">
      <c r="A561" s="192">
        <v>468</v>
      </c>
      <c r="B561" s="183" t="s">
        <v>347</v>
      </c>
      <c r="C561" s="190" t="s">
        <v>260</v>
      </c>
      <c r="D561" s="177">
        <f>'Коэфф.повыш.цен'!E568</f>
        <v>90</v>
      </c>
      <c r="E561" s="196">
        <f>'Коэфф.повыш.цен'!G568</f>
        <v>11998</v>
      </c>
      <c r="F561" s="194"/>
      <c r="G561" s="194"/>
    </row>
    <row r="562" spans="1:7" ht="25.5">
      <c r="A562" s="192">
        <v>469</v>
      </c>
      <c r="B562" s="183" t="s">
        <v>348</v>
      </c>
      <c r="C562" s="190" t="s">
        <v>260</v>
      </c>
      <c r="D562" s="177">
        <f>'Коэфф.повыш.цен'!E569</f>
        <v>120</v>
      </c>
      <c r="E562" s="196">
        <f>'Коэфф.повыш.цен'!G569</f>
        <v>9998</v>
      </c>
      <c r="F562" s="194"/>
      <c r="G562" s="194"/>
    </row>
    <row r="563" spans="1:7" ht="25.5">
      <c r="A563" s="192">
        <v>470</v>
      </c>
      <c r="B563" s="183" t="s">
        <v>349</v>
      </c>
      <c r="C563" s="190" t="s">
        <v>260</v>
      </c>
      <c r="D563" s="177">
        <f>'Коэфф.повыш.цен'!E570</f>
        <v>120</v>
      </c>
      <c r="E563" s="196">
        <f>'Коэфф.повыш.цен'!G570</f>
        <v>14398</v>
      </c>
      <c r="F563" s="194"/>
      <c r="G563" s="194"/>
    </row>
    <row r="564" spans="1:7" ht="38.25">
      <c r="A564" s="192">
        <v>471</v>
      </c>
      <c r="B564" s="183" t="s">
        <v>350</v>
      </c>
      <c r="C564" s="190" t="s">
        <v>260</v>
      </c>
      <c r="D564" s="177">
        <f>'Коэфф.повыш.цен'!E571</f>
        <v>120</v>
      </c>
      <c r="E564" s="196">
        <f>'Коэфф.повыш.цен'!G571</f>
        <v>9969</v>
      </c>
      <c r="F564" s="194"/>
      <c r="G564" s="194"/>
    </row>
    <row r="565" spans="1:7" ht="38.25">
      <c r="A565" s="192">
        <v>472</v>
      </c>
      <c r="B565" s="183" t="s">
        <v>351</v>
      </c>
      <c r="C565" s="190" t="s">
        <v>260</v>
      </c>
      <c r="D565" s="177">
        <f>'Коэфф.повыш.цен'!E572</f>
        <v>120</v>
      </c>
      <c r="E565" s="196">
        <f>'Коэфф.повыш.цен'!G572</f>
        <v>14369</v>
      </c>
      <c r="F565" s="194"/>
      <c r="G565" s="194"/>
    </row>
    <row r="566" spans="1:7" ht="25.5">
      <c r="A566" s="192">
        <v>473</v>
      </c>
      <c r="B566" s="183" t="s">
        <v>352</v>
      </c>
      <c r="C566" s="190" t="s">
        <v>260</v>
      </c>
      <c r="D566" s="177">
        <f>'Коэфф.повыш.цен'!E573</f>
        <v>40</v>
      </c>
      <c r="E566" s="196">
        <f>'Коэфф.повыш.цен'!G573</f>
        <v>3557</v>
      </c>
      <c r="F566" s="194"/>
      <c r="G566" s="194"/>
    </row>
    <row r="567" spans="1:7" ht="25.5">
      <c r="A567" s="192">
        <v>474</v>
      </c>
      <c r="B567" s="183" t="s">
        <v>353</v>
      </c>
      <c r="C567" s="190" t="s">
        <v>260</v>
      </c>
      <c r="D567" s="177">
        <f>'Коэфф.повыш.цен'!E574</f>
        <v>40</v>
      </c>
      <c r="E567" s="196">
        <f>'Коэфф.повыш.цен'!G574</f>
        <v>5732</v>
      </c>
      <c r="F567" s="194"/>
      <c r="G567" s="194"/>
    </row>
    <row r="568" spans="1:7" ht="18" customHeight="1">
      <c r="A568" s="192">
        <v>475</v>
      </c>
      <c r="B568" s="183" t="s">
        <v>354</v>
      </c>
      <c r="C568" s="190" t="s">
        <v>260</v>
      </c>
      <c r="D568" s="177">
        <f>'Коэфф.повыш.цен'!E575</f>
        <v>40</v>
      </c>
      <c r="E568" s="196">
        <f>'Коэфф.повыш.цен'!G575</f>
        <v>3000</v>
      </c>
      <c r="F568" s="194"/>
      <c r="G568" s="194"/>
    </row>
    <row r="569" spans="1:7" ht="17.25" customHeight="1">
      <c r="A569" s="192">
        <v>476</v>
      </c>
      <c r="B569" s="183" t="s">
        <v>355</v>
      </c>
      <c r="C569" s="190" t="s">
        <v>260</v>
      </c>
      <c r="D569" s="177">
        <f>'Коэфф.повыш.цен'!E576</f>
        <v>40</v>
      </c>
      <c r="E569" s="196">
        <f>'Коэфф.повыш.цен'!G576</f>
        <v>2336</v>
      </c>
      <c r="F569" s="194"/>
      <c r="G569" s="194"/>
    </row>
    <row r="570" spans="1:7" ht="26.25" customHeight="1">
      <c r="A570" s="192">
        <v>477</v>
      </c>
      <c r="B570" s="183" t="s">
        <v>356</v>
      </c>
      <c r="C570" s="190" t="s">
        <v>260</v>
      </c>
      <c r="D570" s="177">
        <f>'Коэфф.повыш.цен'!E577</f>
        <v>120</v>
      </c>
      <c r="E570" s="196">
        <f>'Коэфф.повыш.цен'!G577</f>
        <v>8878</v>
      </c>
      <c r="F570" s="194"/>
      <c r="G570" s="194"/>
    </row>
    <row r="571" spans="1:7" ht="26.25" customHeight="1">
      <c r="A571" s="192">
        <v>478</v>
      </c>
      <c r="B571" s="183" t="s">
        <v>357</v>
      </c>
      <c r="C571" s="190" t="s">
        <v>260</v>
      </c>
      <c r="D571" s="177">
        <f>'Коэфф.повыш.цен'!E578</f>
        <v>120</v>
      </c>
      <c r="E571" s="196">
        <f>'Коэфф.повыш.цен'!G578</f>
        <v>13278</v>
      </c>
      <c r="F571" s="194"/>
      <c r="G571" s="194"/>
    </row>
    <row r="572" spans="1:7" ht="29.25" customHeight="1">
      <c r="A572" s="192">
        <v>479</v>
      </c>
      <c r="B572" s="183" t="s">
        <v>358</v>
      </c>
      <c r="C572" s="190" t="s">
        <v>260</v>
      </c>
      <c r="D572" s="177">
        <f>'Коэфф.повыш.цен'!E579</f>
        <v>120</v>
      </c>
      <c r="E572" s="196">
        <f>'Коэфф.повыш.цен'!G579</f>
        <v>8878</v>
      </c>
      <c r="F572" s="194"/>
      <c r="G572" s="194"/>
    </row>
    <row r="573" spans="1:7" ht="26.25" customHeight="1">
      <c r="A573" s="192">
        <v>480</v>
      </c>
      <c r="B573" s="183" t="s">
        <v>359</v>
      </c>
      <c r="C573" s="190" t="s">
        <v>260</v>
      </c>
      <c r="D573" s="177">
        <f>'Коэфф.повыш.цен'!E580</f>
        <v>120</v>
      </c>
      <c r="E573" s="196">
        <f>'Коэфф.повыш.цен'!G580</f>
        <v>13278</v>
      </c>
      <c r="F573" s="194"/>
      <c r="G573" s="194"/>
    </row>
    <row r="574" spans="1:7" ht="38.25">
      <c r="A574" s="192">
        <v>481</v>
      </c>
      <c r="B574" s="183" t="s">
        <v>360</v>
      </c>
      <c r="C574" s="190" t="s">
        <v>260</v>
      </c>
      <c r="D574" s="177">
        <f>'Коэфф.повыш.цен'!E581</f>
        <v>120</v>
      </c>
      <c r="E574" s="196">
        <f>'Коэфф.повыш.цен'!G581</f>
        <v>8878</v>
      </c>
      <c r="F574" s="194"/>
      <c r="G574" s="194"/>
    </row>
    <row r="575" spans="1:7" ht="38.25">
      <c r="A575" s="192">
        <v>482</v>
      </c>
      <c r="B575" s="183" t="s">
        <v>361</v>
      </c>
      <c r="C575" s="190" t="s">
        <v>260</v>
      </c>
      <c r="D575" s="177">
        <f>'Коэфф.повыш.цен'!E582</f>
        <v>120</v>
      </c>
      <c r="E575" s="196">
        <f>'Коэфф.повыш.цен'!G582</f>
        <v>13278</v>
      </c>
      <c r="F575" s="194"/>
      <c r="G575" s="194"/>
    </row>
    <row r="576" spans="1:7" ht="25.5">
      <c r="A576" s="192">
        <v>483</v>
      </c>
      <c r="B576" s="183" t="s">
        <v>362</v>
      </c>
      <c r="C576" s="190" t="s">
        <v>260</v>
      </c>
      <c r="D576" s="177">
        <f>'Коэфф.повыш.цен'!E583</f>
        <v>40</v>
      </c>
      <c r="E576" s="196">
        <f>'Коэфф.повыш.цен'!G583</f>
        <v>2921</v>
      </c>
      <c r="F576" s="194"/>
      <c r="G576" s="194"/>
    </row>
    <row r="577" spans="1:7" ht="25.5">
      <c r="A577" s="192">
        <v>484</v>
      </c>
      <c r="B577" s="183" t="s">
        <v>363</v>
      </c>
      <c r="C577" s="190" t="s">
        <v>260</v>
      </c>
      <c r="D577" s="177">
        <f>'Коэфф.повыш.цен'!E584</f>
        <v>40</v>
      </c>
      <c r="E577" s="196">
        <f>'Коэфф.повыш.цен'!G584</f>
        <v>5096</v>
      </c>
      <c r="F577" s="194"/>
      <c r="G577" s="194"/>
    </row>
    <row r="578" spans="1:7" ht="15.75" customHeight="1">
      <c r="A578" s="292" t="s">
        <v>683</v>
      </c>
      <c r="B578" s="250" t="s">
        <v>684</v>
      </c>
      <c r="C578" s="251"/>
      <c r="D578" s="251"/>
      <c r="E578" s="251"/>
      <c r="F578" s="251"/>
      <c r="G578" s="249"/>
    </row>
    <row r="579" spans="1:7" ht="28.5" customHeight="1">
      <c r="A579" s="192">
        <v>485</v>
      </c>
      <c r="B579" s="183" t="s">
        <v>365</v>
      </c>
      <c r="C579" s="190" t="s">
        <v>260</v>
      </c>
      <c r="D579" s="177">
        <f>'Коэфф.повыш.цен'!E586</f>
        <v>90</v>
      </c>
      <c r="E579" s="196">
        <f>'Коэфф.повыш.цен'!G586</f>
        <v>8151</v>
      </c>
      <c r="F579" s="194"/>
      <c r="G579" s="194"/>
    </row>
    <row r="580" spans="1:7" ht="27.75" customHeight="1">
      <c r="A580" s="192">
        <v>486</v>
      </c>
      <c r="B580" s="183" t="s">
        <v>366</v>
      </c>
      <c r="C580" s="190" t="s">
        <v>260</v>
      </c>
      <c r="D580" s="177">
        <f>'Коэфф.повыш.цен'!E587</f>
        <v>90</v>
      </c>
      <c r="E580" s="196">
        <f>'Коэфф.повыш.цен'!G587</f>
        <v>11439</v>
      </c>
      <c r="F580" s="194"/>
      <c r="G580" s="194"/>
    </row>
    <row r="581" spans="1:7" ht="25.5">
      <c r="A581" s="192">
        <v>487</v>
      </c>
      <c r="B581" s="183" t="s">
        <v>367</v>
      </c>
      <c r="C581" s="190" t="s">
        <v>260</v>
      </c>
      <c r="D581" s="177">
        <f>'Коэфф.повыш.цен'!E588</f>
        <v>120</v>
      </c>
      <c r="E581" s="196">
        <f>'Коэфф.повыш.цен'!G588</f>
        <v>10186</v>
      </c>
      <c r="F581" s="194"/>
      <c r="G581" s="194"/>
    </row>
    <row r="582" spans="1:7" ht="25.5">
      <c r="A582" s="192">
        <v>488</v>
      </c>
      <c r="B582" s="183" t="s">
        <v>368</v>
      </c>
      <c r="C582" s="190" t="s">
        <v>260</v>
      </c>
      <c r="D582" s="177">
        <f>'Коэфф.повыш.цен'!E589</f>
        <v>120</v>
      </c>
      <c r="E582" s="196">
        <f>'Коэфф.повыш.цен'!G589</f>
        <v>14586</v>
      </c>
      <c r="F582" s="194"/>
      <c r="G582" s="194"/>
    </row>
    <row r="583" spans="1:7" ht="29.25" customHeight="1">
      <c r="A583" s="192">
        <v>489</v>
      </c>
      <c r="B583" s="183" t="s">
        <v>369</v>
      </c>
      <c r="C583" s="190" t="s">
        <v>260</v>
      </c>
      <c r="D583" s="177">
        <f>'Коэфф.повыш.цен'!E590</f>
        <v>120</v>
      </c>
      <c r="E583" s="196">
        <f>'Коэфф.повыш.цен'!G590</f>
        <v>10116</v>
      </c>
      <c r="F583" s="194"/>
      <c r="G583" s="194"/>
    </row>
    <row r="584" spans="1:7" ht="27.75" customHeight="1">
      <c r="A584" s="192">
        <v>490</v>
      </c>
      <c r="B584" s="183" t="s">
        <v>370</v>
      </c>
      <c r="C584" s="190" t="s">
        <v>260</v>
      </c>
      <c r="D584" s="177">
        <f>'Коэфф.повыш.цен'!E591</f>
        <v>120</v>
      </c>
      <c r="E584" s="196">
        <f>'Коэфф.повыш.цен'!G591</f>
        <v>14516</v>
      </c>
      <c r="F584" s="194"/>
      <c r="G584" s="194"/>
    </row>
    <row r="585" spans="1:7" ht="15.75" customHeight="1">
      <c r="A585" s="291" t="s">
        <v>685</v>
      </c>
      <c r="B585" s="280" t="s">
        <v>686</v>
      </c>
      <c r="C585" s="279"/>
      <c r="D585" s="279"/>
      <c r="E585" s="279"/>
      <c r="F585" s="279"/>
      <c r="G585" s="281"/>
    </row>
    <row r="586" spans="1:7" ht="27.75" customHeight="1">
      <c r="A586" s="192">
        <v>491</v>
      </c>
      <c r="B586" s="185" t="s">
        <v>372</v>
      </c>
      <c r="C586" s="190" t="s">
        <v>260</v>
      </c>
      <c r="D586" s="177">
        <f>'Коэфф.повыш.цен'!E593</f>
        <v>120</v>
      </c>
      <c r="E586" s="196">
        <f>'Коэфф.повыш.цен'!G593</f>
        <v>9115</v>
      </c>
      <c r="F586" s="194"/>
      <c r="G586" s="194"/>
    </row>
    <row r="587" spans="1:7" ht="24.75" customHeight="1">
      <c r="A587" s="192">
        <v>492</v>
      </c>
      <c r="B587" s="185" t="s">
        <v>373</v>
      </c>
      <c r="C587" s="190" t="s">
        <v>260</v>
      </c>
      <c r="D587" s="177">
        <f>'Коэфф.повыш.цен'!E594</f>
        <v>120</v>
      </c>
      <c r="E587" s="196">
        <f>'Коэфф.повыш.цен'!G594</f>
        <v>13515</v>
      </c>
      <c r="F587" s="194"/>
      <c r="G587" s="194"/>
    </row>
    <row r="588" spans="1:7" ht="39" customHeight="1">
      <c r="A588" s="192">
        <v>493</v>
      </c>
      <c r="B588" s="185" t="s">
        <v>374</v>
      </c>
      <c r="C588" s="190" t="s">
        <v>260</v>
      </c>
      <c r="D588" s="177">
        <f>'Коэфф.повыш.цен'!E595</f>
        <v>90</v>
      </c>
      <c r="E588" s="196">
        <f>'Коэфф.повыш.цен'!G595</f>
        <v>6106</v>
      </c>
      <c r="F588" s="194"/>
      <c r="G588" s="194"/>
    </row>
    <row r="589" spans="1:7" ht="38.25" customHeight="1">
      <c r="A589" s="192">
        <v>494</v>
      </c>
      <c r="B589" s="185" t="s">
        <v>375</v>
      </c>
      <c r="C589" s="190" t="s">
        <v>260</v>
      </c>
      <c r="D589" s="177">
        <f>'Коэфф.повыш.цен'!E596</f>
        <v>90</v>
      </c>
      <c r="E589" s="196">
        <f>'Коэфф.повыш.цен'!G596</f>
        <v>9394</v>
      </c>
      <c r="F589" s="194"/>
      <c r="G589" s="194"/>
    </row>
    <row r="590" spans="1:7" ht="27.75" customHeight="1">
      <c r="A590" s="192">
        <v>495</v>
      </c>
      <c r="B590" s="185" t="s">
        <v>376</v>
      </c>
      <c r="C590" s="190" t="s">
        <v>260</v>
      </c>
      <c r="D590" s="177">
        <f>'Коэфф.повыш.цен'!E597</f>
        <v>60</v>
      </c>
      <c r="E590" s="196">
        <f>'Коэфф.повыш.цен'!G597</f>
        <v>4427</v>
      </c>
      <c r="F590" s="194"/>
      <c r="G590" s="194"/>
    </row>
    <row r="591" spans="1:7" ht="27" customHeight="1">
      <c r="A591" s="192">
        <v>496</v>
      </c>
      <c r="B591" s="185" t="s">
        <v>377</v>
      </c>
      <c r="C591" s="190" t="s">
        <v>260</v>
      </c>
      <c r="D591" s="177">
        <f>'Коэфф.повыш.цен'!E598</f>
        <v>60</v>
      </c>
      <c r="E591" s="196">
        <f>'Коэфф.повыш.цен'!G598</f>
        <v>6602</v>
      </c>
      <c r="F591" s="194"/>
      <c r="G591" s="194"/>
    </row>
    <row r="592" spans="1:7" ht="27" customHeight="1">
      <c r="A592" s="192">
        <v>497</v>
      </c>
      <c r="B592" s="185" t="s">
        <v>378</v>
      </c>
      <c r="C592" s="190" t="s">
        <v>260</v>
      </c>
      <c r="D592" s="177">
        <f>'Коэфф.повыш.цен'!E599</f>
        <v>90</v>
      </c>
      <c r="E592" s="196">
        <f>'Коэфф.повыш.цен'!G599</f>
        <v>5146</v>
      </c>
      <c r="F592" s="194"/>
      <c r="G592" s="194"/>
    </row>
    <row r="593" spans="1:7" ht="27" customHeight="1">
      <c r="A593" s="192">
        <v>498</v>
      </c>
      <c r="B593" s="185" t="s">
        <v>379</v>
      </c>
      <c r="C593" s="190" t="s">
        <v>260</v>
      </c>
      <c r="D593" s="177">
        <f>'Коэфф.повыш.цен'!E600</f>
        <v>90</v>
      </c>
      <c r="E593" s="196">
        <f>'Коэфф.повыш.цен'!G600</f>
        <v>8433</v>
      </c>
      <c r="F593" s="194"/>
      <c r="G593" s="194"/>
    </row>
    <row r="594" spans="1:7" ht="39.75" customHeight="1">
      <c r="A594" s="192">
        <v>499</v>
      </c>
      <c r="B594" s="185" t="s">
        <v>380</v>
      </c>
      <c r="C594" s="190" t="s">
        <v>260</v>
      </c>
      <c r="D594" s="177">
        <f>'Коэфф.повыш.цен'!E601</f>
        <v>120</v>
      </c>
      <c r="E594" s="196">
        <f>'Коэфф.повыш.цен'!G601</f>
        <v>8913</v>
      </c>
      <c r="F594" s="194"/>
      <c r="G594" s="194"/>
    </row>
    <row r="595" spans="1:7" ht="38.25" customHeight="1">
      <c r="A595" s="192">
        <v>500</v>
      </c>
      <c r="B595" s="185" t="s">
        <v>381</v>
      </c>
      <c r="C595" s="190" t="s">
        <v>260</v>
      </c>
      <c r="D595" s="177">
        <f>'Коэфф.повыш.цен'!E602</f>
        <v>120</v>
      </c>
      <c r="E595" s="196">
        <f>'Коэфф.повыш.цен'!G602</f>
        <v>13313</v>
      </c>
      <c r="F595" s="194"/>
      <c r="G595" s="194"/>
    </row>
    <row r="596" spans="1:7" ht="25.5">
      <c r="A596" s="192">
        <v>501</v>
      </c>
      <c r="B596" s="185" t="s">
        <v>382</v>
      </c>
      <c r="C596" s="190" t="s">
        <v>260</v>
      </c>
      <c r="D596" s="177">
        <f>'Коэфф.повыш.цен'!E603</f>
        <v>60</v>
      </c>
      <c r="E596" s="196">
        <f>'Коэфф.повыш.цен'!G603</f>
        <v>4833</v>
      </c>
      <c r="F596" s="194"/>
      <c r="G596" s="194"/>
    </row>
    <row r="597" spans="1:7" ht="25.5">
      <c r="A597" s="186">
        <v>502</v>
      </c>
      <c r="B597" s="185" t="s">
        <v>383</v>
      </c>
      <c r="C597" s="190" t="s">
        <v>260</v>
      </c>
      <c r="D597" s="177">
        <f>'Коэфф.повыш.цен'!E604</f>
        <v>60</v>
      </c>
      <c r="E597" s="196">
        <f>'Коэфф.повыш.цен'!G604</f>
        <v>7008</v>
      </c>
      <c r="F597" s="194"/>
      <c r="G597" s="194"/>
    </row>
    <row r="598" spans="1:7" ht="15.75" customHeight="1">
      <c r="A598" s="292" t="s">
        <v>687</v>
      </c>
      <c r="B598" s="250" t="s">
        <v>384</v>
      </c>
      <c r="C598" s="251"/>
      <c r="D598" s="251"/>
      <c r="E598" s="251"/>
      <c r="F598" s="251"/>
      <c r="G598" s="249"/>
    </row>
    <row r="599" spans="1:7" ht="25.5" customHeight="1">
      <c r="A599" s="192">
        <v>503</v>
      </c>
      <c r="B599" s="183" t="s">
        <v>385</v>
      </c>
      <c r="C599" s="190" t="s">
        <v>260</v>
      </c>
      <c r="D599" s="177">
        <f>'Коэфф.повыш.цен'!E606</f>
        <v>90</v>
      </c>
      <c r="E599" s="196">
        <f>'Коэфф.повыш.цен'!G606</f>
        <v>8981</v>
      </c>
      <c r="F599" s="194"/>
      <c r="G599" s="194"/>
    </row>
    <row r="600" spans="1:7" ht="25.5" customHeight="1">
      <c r="A600" s="192">
        <v>504</v>
      </c>
      <c r="B600" s="183" t="s">
        <v>386</v>
      </c>
      <c r="C600" s="190" t="s">
        <v>260</v>
      </c>
      <c r="D600" s="177">
        <f>'Коэфф.повыш.цен'!E607</f>
        <v>90</v>
      </c>
      <c r="E600" s="196">
        <f>'Коэфф.повыш.цен'!G607</f>
        <v>12268</v>
      </c>
      <c r="F600" s="194"/>
      <c r="G600" s="194"/>
    </row>
    <row r="601" spans="1:7" ht="25.5">
      <c r="A601" s="192">
        <v>505</v>
      </c>
      <c r="B601" s="183" t="s">
        <v>387</v>
      </c>
      <c r="C601" s="190" t="s">
        <v>260</v>
      </c>
      <c r="D601" s="177">
        <f>'Коэфф.повыш.цен'!E608</f>
        <v>90</v>
      </c>
      <c r="E601" s="196">
        <f>'Коэфф.повыш.цен'!G608</f>
        <v>10856</v>
      </c>
      <c r="F601" s="194"/>
      <c r="G601" s="194"/>
    </row>
    <row r="602" spans="1:7" ht="25.5">
      <c r="A602" s="192">
        <v>506</v>
      </c>
      <c r="B602" s="183" t="s">
        <v>388</v>
      </c>
      <c r="C602" s="190" t="s">
        <v>260</v>
      </c>
      <c r="D602" s="177">
        <f>'Коэфф.повыш.цен'!E609</f>
        <v>90</v>
      </c>
      <c r="E602" s="196">
        <f>'Коэфф.повыш.цен'!G609</f>
        <v>14143</v>
      </c>
      <c r="F602" s="194"/>
      <c r="G602" s="194"/>
    </row>
    <row r="603" spans="1:7" ht="25.5">
      <c r="A603" s="192">
        <v>507</v>
      </c>
      <c r="B603" s="183" t="s">
        <v>389</v>
      </c>
      <c r="C603" s="190" t="s">
        <v>260</v>
      </c>
      <c r="D603" s="177">
        <f>'Коэфф.повыш.цен'!E610</f>
        <v>60</v>
      </c>
      <c r="E603" s="196">
        <f>'Коэфф.повыш.цен'!G610</f>
        <v>7346</v>
      </c>
      <c r="F603" s="194"/>
      <c r="G603" s="194"/>
    </row>
    <row r="604" spans="1:7" ht="25.5">
      <c r="A604" s="192">
        <v>508</v>
      </c>
      <c r="B604" s="183" t="s">
        <v>390</v>
      </c>
      <c r="C604" s="190" t="s">
        <v>260</v>
      </c>
      <c r="D604" s="177">
        <f>'Коэфф.повыш.цен'!E611</f>
        <v>60</v>
      </c>
      <c r="E604" s="196">
        <f>'Коэфф.повыш.цен'!G611</f>
        <v>9521</v>
      </c>
      <c r="F604" s="194"/>
      <c r="G604" s="194"/>
    </row>
    <row r="605" spans="1:7" ht="30.75" customHeight="1">
      <c r="A605" s="290" t="s">
        <v>688</v>
      </c>
      <c r="B605" s="385" t="s">
        <v>689</v>
      </c>
      <c r="C605" s="377"/>
      <c r="D605" s="377"/>
      <c r="E605" s="377"/>
      <c r="F605" s="377"/>
      <c r="G605" s="378"/>
    </row>
    <row r="606" spans="1:7" ht="32.25" customHeight="1">
      <c r="A606" s="192">
        <v>509</v>
      </c>
      <c r="B606" s="183" t="s">
        <v>581</v>
      </c>
      <c r="C606" s="187" t="s">
        <v>74</v>
      </c>
      <c r="D606" s="187" t="s">
        <v>391</v>
      </c>
      <c r="E606" s="271">
        <f>'Коэфф.повыш.цен'!G612</f>
        <v>801.53</v>
      </c>
      <c r="F606" s="247">
        <f>E606*0.18</f>
        <v>144.28</v>
      </c>
      <c r="G606" s="247">
        <f>SUM(E606:F606)</f>
        <v>945.81</v>
      </c>
    </row>
    <row r="607" spans="1:7" ht="17.25" customHeight="1">
      <c r="A607" s="292" t="s">
        <v>690</v>
      </c>
      <c r="B607" s="250" t="s">
        <v>691</v>
      </c>
      <c r="C607" s="251"/>
      <c r="D607" s="251"/>
      <c r="E607" s="251"/>
      <c r="F607" s="251"/>
      <c r="G607" s="249"/>
    </row>
    <row r="608" spans="1:9" ht="18" customHeight="1">
      <c r="A608" s="192">
        <v>510</v>
      </c>
      <c r="B608" s="185" t="s">
        <v>393</v>
      </c>
      <c r="C608" s="190" t="s">
        <v>394</v>
      </c>
      <c r="D608" s="195">
        <f>'Коэфф.повыш.цен'!E614</f>
        <v>6</v>
      </c>
      <c r="E608" s="268">
        <f>'Коэфф.повыш.цен'!G614</f>
        <v>16.65</v>
      </c>
      <c r="F608" s="269">
        <f>E608*0.18</f>
        <v>3</v>
      </c>
      <c r="G608" s="268">
        <f>SUM(E608:F608)</f>
        <v>19.65</v>
      </c>
      <c r="I608" s="39"/>
    </row>
    <row r="609" spans="1:9" ht="39" customHeight="1">
      <c r="A609" s="192">
        <v>511</v>
      </c>
      <c r="B609" s="185" t="s">
        <v>395</v>
      </c>
      <c r="C609" s="190" t="s">
        <v>396</v>
      </c>
      <c r="D609" s="177">
        <f>'Коэфф.повыш.цен'!E615</f>
        <v>60</v>
      </c>
      <c r="E609" s="270">
        <f>'Коэфф.повыш.цен'!G615</f>
        <v>179.54</v>
      </c>
      <c r="F609" s="247">
        <f>E609*0.18</f>
        <v>32.32</v>
      </c>
      <c r="G609" s="270">
        <f>SUM(E609:F609)</f>
        <v>211.86</v>
      </c>
      <c r="I609" s="39"/>
    </row>
    <row r="610" spans="1:9" ht="15.75" customHeight="1">
      <c r="A610" s="292" t="s">
        <v>692</v>
      </c>
      <c r="B610" s="381" t="s">
        <v>693</v>
      </c>
      <c r="C610" s="382"/>
      <c r="D610" s="382"/>
      <c r="E610" s="382"/>
      <c r="F610" s="382"/>
      <c r="G610" s="383"/>
      <c r="I610" s="39"/>
    </row>
    <row r="611" spans="1:7" ht="14.25" customHeight="1">
      <c r="A611" s="379">
        <v>512</v>
      </c>
      <c r="B611" s="380" t="s">
        <v>400</v>
      </c>
      <c r="C611" s="198" t="s">
        <v>397</v>
      </c>
      <c r="D611" s="195"/>
      <c r="E611" s="268">
        <f>'Коэфф.повыш.цен'!G617</f>
        <v>168.79</v>
      </c>
      <c r="F611" s="269">
        <f aca="true" t="shared" si="0" ref="F611:F616">E611*0.18</f>
        <v>30.38</v>
      </c>
      <c r="G611" s="268">
        <f aca="true" t="shared" si="1" ref="G611:G616">SUM(E611:F611)</f>
        <v>199.17</v>
      </c>
    </row>
    <row r="612" spans="1:7" ht="12.75">
      <c r="A612" s="379"/>
      <c r="B612" s="380"/>
      <c r="C612" s="187" t="s">
        <v>398</v>
      </c>
      <c r="D612" s="194"/>
      <c r="E612" s="268">
        <f>'Коэфф.повыш.цен'!G618</f>
        <v>8.39</v>
      </c>
      <c r="F612" s="269">
        <f t="shared" si="0"/>
        <v>1.51</v>
      </c>
      <c r="G612" s="268">
        <f t="shared" si="1"/>
        <v>9.9</v>
      </c>
    </row>
    <row r="613" spans="1:7" ht="14.25" customHeight="1">
      <c r="A613" s="379">
        <v>513</v>
      </c>
      <c r="B613" s="380" t="s">
        <v>582</v>
      </c>
      <c r="C613" s="198" t="s">
        <v>397</v>
      </c>
      <c r="D613" s="194"/>
      <c r="E613" s="268">
        <f>'Коэфф.повыш.цен'!G619</f>
        <v>168.79</v>
      </c>
      <c r="F613" s="269">
        <f t="shared" si="0"/>
        <v>30.38</v>
      </c>
      <c r="G613" s="268">
        <f t="shared" si="1"/>
        <v>199.17</v>
      </c>
    </row>
    <row r="614" spans="1:7" ht="14.25" customHeight="1">
      <c r="A614" s="379"/>
      <c r="B614" s="380"/>
      <c r="C614" s="187" t="s">
        <v>398</v>
      </c>
      <c r="D614" s="194"/>
      <c r="E614" s="268">
        <f>'Коэфф.повыш.цен'!G620</f>
        <v>7.49</v>
      </c>
      <c r="F614" s="269">
        <f t="shared" si="0"/>
        <v>1.35</v>
      </c>
      <c r="G614" s="268">
        <f t="shared" si="1"/>
        <v>8.84</v>
      </c>
    </row>
    <row r="615" spans="1:7" ht="14.25" customHeight="1">
      <c r="A615" s="379">
        <v>514</v>
      </c>
      <c r="B615" s="380" t="s">
        <v>583</v>
      </c>
      <c r="C615" s="198" t="s">
        <v>397</v>
      </c>
      <c r="D615" s="194"/>
      <c r="E615" s="268">
        <f>'Коэфф.повыш.цен'!G621</f>
        <v>168.79</v>
      </c>
      <c r="F615" s="269">
        <f t="shared" si="0"/>
        <v>30.38</v>
      </c>
      <c r="G615" s="268">
        <f t="shared" si="1"/>
        <v>199.17</v>
      </c>
    </row>
    <row r="616" spans="1:7" ht="14.25" customHeight="1">
      <c r="A616" s="379"/>
      <c r="B616" s="380"/>
      <c r="C616" s="187" t="s">
        <v>398</v>
      </c>
      <c r="D616" s="194"/>
      <c r="E616" s="268">
        <f>'Коэфф.повыш.цен'!G622</f>
        <v>7.49</v>
      </c>
      <c r="F616" s="269">
        <f t="shared" si="0"/>
        <v>1.35</v>
      </c>
      <c r="G616" s="268">
        <f t="shared" si="1"/>
        <v>8.84</v>
      </c>
    </row>
    <row r="617" spans="1:7" ht="32.25" customHeight="1">
      <c r="A617" s="295" t="s">
        <v>694</v>
      </c>
      <c r="B617" s="377" t="s">
        <v>695</v>
      </c>
      <c r="C617" s="377"/>
      <c r="D617" s="377"/>
      <c r="E617" s="377"/>
      <c r="F617" s="377"/>
      <c r="G617" s="378"/>
    </row>
    <row r="618" spans="1:9" ht="12.75">
      <c r="A618" s="376">
        <v>515</v>
      </c>
      <c r="B618" s="375" t="s">
        <v>400</v>
      </c>
      <c r="C618" s="198" t="s">
        <v>397</v>
      </c>
      <c r="D618" s="194"/>
      <c r="E618" s="268">
        <f>'Коэфф.повыш.цен'!G624</f>
        <v>127.35</v>
      </c>
      <c r="F618" s="269">
        <f aca="true" t="shared" si="2" ref="F618:F627">E618*0.18</f>
        <v>22.92</v>
      </c>
      <c r="G618" s="268">
        <f aca="true" t="shared" si="3" ref="G618:G627">SUM(E618:F618)</f>
        <v>150.27</v>
      </c>
      <c r="I618" s="39"/>
    </row>
    <row r="619" spans="1:9" ht="12.75">
      <c r="A619" s="376"/>
      <c r="B619" s="375"/>
      <c r="C619" s="187" t="s">
        <v>398</v>
      </c>
      <c r="D619" s="194"/>
      <c r="E619" s="268">
        <f>'Коэфф.повыш.цен'!G625</f>
        <v>8.39</v>
      </c>
      <c r="F619" s="269">
        <f t="shared" si="2"/>
        <v>1.51</v>
      </c>
      <c r="G619" s="268">
        <f t="shared" si="3"/>
        <v>9.9</v>
      </c>
      <c r="I619" s="39"/>
    </row>
    <row r="620" spans="1:9" ht="12.75">
      <c r="A620" s="376">
        <v>516</v>
      </c>
      <c r="B620" s="375" t="s">
        <v>584</v>
      </c>
      <c r="C620" s="198" t="s">
        <v>397</v>
      </c>
      <c r="D620" s="194"/>
      <c r="E620" s="268">
        <f>'Коэфф.повыш.цен'!G626</f>
        <v>127.35</v>
      </c>
      <c r="F620" s="269">
        <f t="shared" si="2"/>
        <v>22.92</v>
      </c>
      <c r="G620" s="268">
        <f t="shared" si="3"/>
        <v>150.27</v>
      </c>
      <c r="I620" s="39"/>
    </row>
    <row r="621" spans="1:9" ht="12.75">
      <c r="A621" s="376"/>
      <c r="B621" s="375"/>
      <c r="C621" s="187" t="s">
        <v>398</v>
      </c>
      <c r="D621" s="194"/>
      <c r="E621" s="268">
        <f>'Коэфф.повыш.цен'!G627</f>
        <v>5.14</v>
      </c>
      <c r="F621" s="269">
        <f t="shared" si="2"/>
        <v>0.93</v>
      </c>
      <c r="G621" s="268">
        <f t="shared" si="3"/>
        <v>6.07</v>
      </c>
      <c r="I621" s="39"/>
    </row>
    <row r="622" spans="1:9" ht="12.75">
      <c r="A622" s="376">
        <v>517</v>
      </c>
      <c r="B622" s="375" t="s">
        <v>402</v>
      </c>
      <c r="C622" s="198" t="s">
        <v>397</v>
      </c>
      <c r="D622" s="194"/>
      <c r="E622" s="268">
        <f>'Коэфф.повыш.цен'!G628</f>
        <v>127.35</v>
      </c>
      <c r="F622" s="269">
        <f t="shared" si="2"/>
        <v>22.92</v>
      </c>
      <c r="G622" s="268">
        <f t="shared" si="3"/>
        <v>150.27</v>
      </c>
      <c r="I622" s="39"/>
    </row>
    <row r="623" spans="1:9" ht="12.75">
      <c r="A623" s="376"/>
      <c r="B623" s="375"/>
      <c r="C623" s="187" t="s">
        <v>398</v>
      </c>
      <c r="D623" s="194"/>
      <c r="E623" s="268">
        <f>'Коэфф.повыш.цен'!G629</f>
        <v>5.65</v>
      </c>
      <c r="F623" s="269">
        <f t="shared" si="2"/>
        <v>1.02</v>
      </c>
      <c r="G623" s="268">
        <f t="shared" si="3"/>
        <v>6.67</v>
      </c>
      <c r="I623" s="39"/>
    </row>
    <row r="624" spans="1:9" ht="12.75">
      <c r="A624" s="376">
        <v>518</v>
      </c>
      <c r="B624" s="375" t="s">
        <v>585</v>
      </c>
      <c r="C624" s="198" t="s">
        <v>397</v>
      </c>
      <c r="D624" s="194"/>
      <c r="E624" s="268">
        <f>'Коэфф.повыш.цен'!G630</f>
        <v>127.35</v>
      </c>
      <c r="F624" s="269">
        <f t="shared" si="2"/>
        <v>22.92</v>
      </c>
      <c r="G624" s="268">
        <f t="shared" si="3"/>
        <v>150.27</v>
      </c>
      <c r="I624" s="39"/>
    </row>
    <row r="625" spans="1:9" ht="12.75">
      <c r="A625" s="376"/>
      <c r="B625" s="375"/>
      <c r="C625" s="187" t="s">
        <v>398</v>
      </c>
      <c r="D625" s="194"/>
      <c r="E625" s="268">
        <f>'Коэфф.повыш.цен'!G631</f>
        <v>6.4</v>
      </c>
      <c r="F625" s="269">
        <f t="shared" si="2"/>
        <v>1.15</v>
      </c>
      <c r="G625" s="268">
        <f t="shared" si="3"/>
        <v>7.55</v>
      </c>
      <c r="I625" s="39"/>
    </row>
    <row r="626" spans="1:9" ht="12.75">
      <c r="A626" s="376">
        <v>519</v>
      </c>
      <c r="B626" s="375" t="s">
        <v>582</v>
      </c>
      <c r="C626" s="198" t="s">
        <v>397</v>
      </c>
      <c r="D626" s="194"/>
      <c r="E626" s="268">
        <f>'Коэфф.повыш.цен'!G632</f>
        <v>127.35</v>
      </c>
      <c r="F626" s="269">
        <f t="shared" si="2"/>
        <v>22.92</v>
      </c>
      <c r="G626" s="268">
        <f t="shared" si="3"/>
        <v>150.27</v>
      </c>
      <c r="I626" s="39"/>
    </row>
    <row r="627" spans="1:9" ht="12.75">
      <c r="A627" s="376"/>
      <c r="B627" s="375"/>
      <c r="C627" s="187" t="s">
        <v>398</v>
      </c>
      <c r="D627" s="194"/>
      <c r="E627" s="268">
        <f>'Коэфф.повыш.цен'!G633</f>
        <v>7.49</v>
      </c>
      <c r="F627" s="269">
        <f t="shared" si="2"/>
        <v>1.35</v>
      </c>
      <c r="G627" s="268">
        <f t="shared" si="3"/>
        <v>8.84</v>
      </c>
      <c r="I627" s="39"/>
    </row>
    <row r="628" spans="1:3" ht="12.75">
      <c r="A628"/>
      <c r="B628"/>
      <c r="C628"/>
    </row>
    <row r="629" spans="1:3" ht="12.75">
      <c r="A629"/>
      <c r="B629"/>
      <c r="C629"/>
    </row>
    <row r="630" spans="1:7" ht="15.75">
      <c r="A630" s="274" t="s">
        <v>588</v>
      </c>
      <c r="B630" s="273"/>
      <c r="C630" s="180"/>
      <c r="D630" s="180"/>
      <c r="E630" s="180"/>
      <c r="F630" s="180"/>
      <c r="G630" s="180"/>
    </row>
    <row r="631" spans="1:8" ht="15">
      <c r="A631" s="180" t="s">
        <v>634</v>
      </c>
      <c r="B631" s="180"/>
      <c r="C631" s="180"/>
      <c r="D631" s="180"/>
      <c r="E631" s="180"/>
      <c r="F631" s="180"/>
      <c r="G631" s="180"/>
      <c r="H631" s="248"/>
    </row>
    <row r="632" spans="1:8" ht="14.25">
      <c r="A632" s="180" t="s">
        <v>591</v>
      </c>
      <c r="B632" s="180"/>
      <c r="C632" s="180"/>
      <c r="D632" s="180"/>
      <c r="E632" s="180"/>
      <c r="F632" s="180"/>
      <c r="G632" s="180"/>
      <c r="H632" s="248"/>
    </row>
    <row r="633" spans="1:8" ht="14.25">
      <c r="A633" s="180"/>
      <c r="B633" s="180"/>
      <c r="C633" s="180"/>
      <c r="D633" s="180"/>
      <c r="E633" s="180"/>
      <c r="F633" s="180"/>
      <c r="G633" s="180"/>
      <c r="H633" s="248"/>
    </row>
    <row r="634" spans="1:8" ht="15">
      <c r="A634" s="180" t="s">
        <v>635</v>
      </c>
      <c r="B634" s="180"/>
      <c r="C634" s="180"/>
      <c r="D634" s="180"/>
      <c r="E634" s="180"/>
      <c r="F634" s="180"/>
      <c r="G634" s="180"/>
      <c r="H634" s="248"/>
    </row>
    <row r="635" spans="1:8" ht="14.25">
      <c r="A635" s="180" t="s">
        <v>592</v>
      </c>
      <c r="B635" s="180"/>
      <c r="C635" s="180"/>
      <c r="D635" s="180"/>
      <c r="E635" s="180"/>
      <c r="F635" s="180"/>
      <c r="G635" s="180"/>
      <c r="H635" s="248"/>
    </row>
    <row r="636" spans="1:8" ht="14.25">
      <c r="A636" s="180" t="s">
        <v>593</v>
      </c>
      <c r="B636" s="180"/>
      <c r="C636" s="180"/>
      <c r="D636" s="180"/>
      <c r="E636" s="180"/>
      <c r="F636" s="180"/>
      <c r="G636" s="180"/>
      <c r="H636" s="248"/>
    </row>
    <row r="637" spans="1:7" ht="14.25">
      <c r="A637" s="180" t="s">
        <v>594</v>
      </c>
      <c r="B637" s="180"/>
      <c r="C637" s="180"/>
      <c r="D637" s="180"/>
      <c r="E637" s="180"/>
      <c r="F637" s="180"/>
      <c r="G637" s="180"/>
    </row>
    <row r="638" spans="1:7" ht="14.25">
      <c r="A638" s="180"/>
      <c r="B638" s="180"/>
      <c r="C638" s="180"/>
      <c r="D638" s="180"/>
      <c r="E638" s="180"/>
      <c r="F638" s="180"/>
      <c r="G638" s="180"/>
    </row>
    <row r="639" spans="1:7" ht="14.25">
      <c r="A639" s="180"/>
      <c r="B639" s="180"/>
      <c r="C639" s="180"/>
      <c r="D639" s="180"/>
      <c r="E639" s="180"/>
      <c r="F639" s="180"/>
      <c r="G639" s="180"/>
    </row>
    <row r="640" spans="1:7" ht="14.25">
      <c r="A640" s="180"/>
      <c r="B640" s="180"/>
      <c r="C640" s="180"/>
      <c r="D640" s="180"/>
      <c r="E640" s="180"/>
      <c r="F640" s="180"/>
      <c r="G640" s="180"/>
    </row>
    <row r="641" spans="1:7" ht="14.25">
      <c r="A641" s="180"/>
      <c r="B641" s="180"/>
      <c r="C641" s="180"/>
      <c r="D641" s="180"/>
      <c r="E641" s="180"/>
      <c r="F641" s="180"/>
      <c r="G641" s="180"/>
    </row>
    <row r="642" spans="1:7" ht="14.25">
      <c r="A642" s="180"/>
      <c r="B642" s="180"/>
      <c r="C642" s="180"/>
      <c r="D642" s="180"/>
      <c r="E642" s="180"/>
      <c r="F642" s="180"/>
      <c r="G642" s="180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</sheetData>
  <sheetProtection selectLockedCells="1" selectUnlockedCells="1"/>
  <mergeCells count="25">
    <mergeCell ref="B449:G449"/>
    <mergeCell ref="A5:G5"/>
    <mergeCell ref="A611:A612"/>
    <mergeCell ref="B611:B612"/>
    <mergeCell ref="B605:G605"/>
    <mergeCell ref="B610:G610"/>
    <mergeCell ref="B134:G134"/>
    <mergeCell ref="B264:G264"/>
    <mergeCell ref="B365:G365"/>
    <mergeCell ref="B412:G412"/>
    <mergeCell ref="B617:G617"/>
    <mergeCell ref="A613:A614"/>
    <mergeCell ref="B613:B614"/>
    <mergeCell ref="A615:A616"/>
    <mergeCell ref="B615:B616"/>
    <mergeCell ref="A618:A619"/>
    <mergeCell ref="A620:A621"/>
    <mergeCell ref="A622:A623"/>
    <mergeCell ref="B618:B619"/>
    <mergeCell ref="B620:B621"/>
    <mergeCell ref="B622:B623"/>
    <mergeCell ref="B624:B625"/>
    <mergeCell ref="A624:A625"/>
    <mergeCell ref="A626:A627"/>
    <mergeCell ref="B626:B627"/>
  </mergeCells>
  <printOptions/>
  <pageMargins left="0.5905511811023623" right="0" top="0.5905511811023623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23"/>
  <sheetViews>
    <sheetView zoomScaleSheetLayoutView="100" workbookViewId="0" topLeftCell="A219">
      <selection activeCell="A193" sqref="A193:IP238"/>
    </sheetView>
  </sheetViews>
  <sheetFormatPr defaultColWidth="9.00390625" defaultRowHeight="12.75"/>
  <cols>
    <col min="1" max="1" width="5.875" style="42" customWidth="1"/>
    <col min="2" max="2" width="39.875" style="1" customWidth="1"/>
    <col min="3" max="3" width="8.75390625" style="1" customWidth="1"/>
    <col min="4" max="4" width="7.25390625" style="1" customWidth="1"/>
    <col min="5" max="5" width="7.625" style="1" customWidth="1"/>
    <col min="6" max="6" width="7.25390625" style="1" customWidth="1"/>
    <col min="7" max="7" width="8.625" style="1" customWidth="1"/>
    <col min="8" max="8" width="6.25390625" style="1" customWidth="1"/>
    <col min="9" max="37" width="9.125" style="1" hidden="1" customWidth="1"/>
    <col min="38" max="38" width="8.875" style="1" hidden="1" customWidth="1"/>
    <col min="39" max="47" width="9.125" style="1" hidden="1" customWidth="1"/>
    <col min="48" max="48" width="8.875" style="1" hidden="1" customWidth="1"/>
    <col min="49" max="57" width="9.125" style="1" hidden="1" customWidth="1"/>
    <col min="58" max="58" width="8.75390625" style="1" hidden="1" customWidth="1"/>
    <col min="59" max="68" width="9.125" style="1" hidden="1" customWidth="1"/>
    <col min="69" max="69" width="0.12890625" style="1" hidden="1" customWidth="1"/>
    <col min="70" max="77" width="9.125" style="1" hidden="1" customWidth="1"/>
    <col min="78" max="78" width="9.00390625" style="1" hidden="1" customWidth="1"/>
    <col min="79" max="87" width="9.125" style="1" hidden="1" customWidth="1"/>
    <col min="88" max="88" width="8.75390625" style="1" hidden="1" customWidth="1"/>
    <col min="89" max="107" width="9.125" style="1" hidden="1" customWidth="1"/>
    <col min="108" max="108" width="8.875" style="1" hidden="1" customWidth="1"/>
    <col min="109" max="118" width="9.125" style="1" hidden="1" customWidth="1"/>
    <col min="119" max="119" width="0.12890625" style="1" hidden="1" customWidth="1"/>
    <col min="120" max="128" width="9.125" style="1" hidden="1" customWidth="1"/>
    <col min="129" max="129" width="0.2421875" style="1" hidden="1" customWidth="1"/>
    <col min="130" max="147" width="9.125" style="1" hidden="1" customWidth="1"/>
    <col min="148" max="148" width="8.75390625" style="1" hidden="1" customWidth="1"/>
    <col min="149" max="157" width="9.125" style="1" hidden="1" customWidth="1"/>
    <col min="158" max="158" width="8.875" style="1" hidden="1" customWidth="1"/>
    <col min="159" max="177" width="9.125" style="1" hidden="1" customWidth="1"/>
    <col min="178" max="178" width="8.875" style="1" hidden="1" customWidth="1"/>
    <col min="179" max="188" width="9.125" style="1" hidden="1" customWidth="1"/>
    <col min="189" max="189" width="0.2421875" style="1" hidden="1" customWidth="1"/>
    <col min="190" max="197" width="9.125" style="1" hidden="1" customWidth="1"/>
    <col min="198" max="198" width="8.75390625" style="1" hidden="1" customWidth="1"/>
    <col min="199" max="207" width="9.125" style="1" hidden="1" customWidth="1"/>
    <col min="208" max="208" width="9.00390625" style="1" hidden="1" customWidth="1"/>
    <col min="209" max="218" width="9.125" style="1" hidden="1" customWidth="1"/>
    <col min="219" max="219" width="0.12890625" style="1" hidden="1" customWidth="1"/>
    <col min="220" max="227" width="9.125" style="1" hidden="1" customWidth="1"/>
    <col min="228" max="228" width="9.00390625" style="1" hidden="1" customWidth="1"/>
    <col min="229" max="229" width="9.125" style="1" hidden="1" customWidth="1"/>
    <col min="230" max="248" width="9.125" style="0" hidden="1" customWidth="1"/>
    <col min="249" max="249" width="0.2421875" style="0" hidden="1" customWidth="1"/>
    <col min="250" max="250" width="6.00390625" style="0" customWidth="1"/>
  </cols>
  <sheetData>
    <row r="1" spans="1:229" ht="16.5" customHeight="1">
      <c r="A1"/>
      <c r="B1"/>
      <c r="C1"/>
      <c r="D1"/>
      <c r="E1" s="180"/>
      <c r="F1" s="180" t="s">
        <v>696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</row>
    <row r="2" spans="1:8" ht="28.5" customHeight="1">
      <c r="A2" s="384" t="s">
        <v>595</v>
      </c>
      <c r="B2" s="384"/>
      <c r="C2" s="384"/>
      <c r="D2" s="384"/>
      <c r="E2" s="384"/>
      <c r="F2" s="384"/>
      <c r="G2" s="384"/>
      <c r="H2" s="384"/>
    </row>
    <row r="3" spans="1:229" ht="18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1:250" ht="30.75" customHeight="1">
      <c r="A4" s="413" t="s">
        <v>0</v>
      </c>
      <c r="B4" s="413" t="s">
        <v>1</v>
      </c>
      <c r="C4" s="362" t="s">
        <v>2</v>
      </c>
      <c r="D4" s="413" t="s">
        <v>405</v>
      </c>
      <c r="E4" s="413"/>
      <c r="F4" s="414" t="s">
        <v>406</v>
      </c>
      <c r="G4" s="415"/>
      <c r="H4" s="362" t="s">
        <v>407</v>
      </c>
      <c r="IP4" s="362" t="s">
        <v>697</v>
      </c>
    </row>
    <row r="5" spans="1:250" ht="36.75" customHeight="1">
      <c r="A5" s="413"/>
      <c r="B5" s="413"/>
      <c r="C5" s="362"/>
      <c r="D5" s="165" t="s">
        <v>408</v>
      </c>
      <c r="E5" s="165" t="s">
        <v>409</v>
      </c>
      <c r="F5" s="90" t="s">
        <v>410</v>
      </c>
      <c r="G5" s="90" t="s">
        <v>411</v>
      </c>
      <c r="H5" s="362"/>
      <c r="IP5" s="362"/>
    </row>
    <row r="6" spans="1:250" ht="13.5" customHeight="1">
      <c r="A6" s="141">
        <v>1</v>
      </c>
      <c r="B6" s="397" t="s">
        <v>412</v>
      </c>
      <c r="C6" s="397"/>
      <c r="D6" s="397"/>
      <c r="E6" s="397"/>
      <c r="F6" s="397"/>
      <c r="G6" s="397"/>
      <c r="H6" s="397"/>
      <c r="IP6" s="345"/>
    </row>
    <row r="7" spans="1:250" ht="15.75" customHeight="1">
      <c r="A7" s="14"/>
      <c r="B7" s="13" t="s">
        <v>4</v>
      </c>
      <c r="C7" s="14" t="s">
        <v>5</v>
      </c>
      <c r="D7" s="12">
        <v>40</v>
      </c>
      <c r="E7" s="12">
        <v>40</v>
      </c>
      <c r="F7" s="12">
        <v>134</v>
      </c>
      <c r="G7" s="53">
        <v>243</v>
      </c>
      <c r="H7" s="54">
        <f aca="true" t="shared" si="0" ref="H7:H38">G7/F7</f>
        <v>1.81</v>
      </c>
      <c r="IP7" s="345"/>
    </row>
    <row r="8" spans="1:250" ht="15.75" customHeight="1">
      <c r="A8" s="14"/>
      <c r="B8" s="13" t="s">
        <v>6</v>
      </c>
      <c r="C8" s="14" t="s">
        <v>5</v>
      </c>
      <c r="D8" s="12">
        <v>20</v>
      </c>
      <c r="E8" s="12">
        <v>20</v>
      </c>
      <c r="F8" s="12">
        <v>67</v>
      </c>
      <c r="G8" s="53">
        <v>121</v>
      </c>
      <c r="H8" s="54">
        <f t="shared" si="0"/>
        <v>1.81</v>
      </c>
      <c r="IP8" s="345"/>
    </row>
    <row r="9" spans="1:250" ht="15.75" customHeight="1">
      <c r="A9" s="14"/>
      <c r="B9" s="13" t="s">
        <v>8</v>
      </c>
      <c r="C9" s="14" t="s">
        <v>5</v>
      </c>
      <c r="D9" s="12">
        <v>40</v>
      </c>
      <c r="E9" s="12">
        <v>40</v>
      </c>
      <c r="F9" s="12">
        <v>140</v>
      </c>
      <c r="G9" s="53">
        <v>254</v>
      </c>
      <c r="H9" s="54">
        <f t="shared" si="0"/>
        <v>1.81</v>
      </c>
      <c r="IP9" s="345"/>
    </row>
    <row r="10" spans="1:250" ht="15" customHeight="1">
      <c r="A10" s="14"/>
      <c r="B10" s="13" t="s">
        <v>6</v>
      </c>
      <c r="C10" s="14" t="s">
        <v>5</v>
      </c>
      <c r="D10" s="12">
        <v>20</v>
      </c>
      <c r="E10" s="12">
        <v>20</v>
      </c>
      <c r="F10" s="12">
        <v>71</v>
      </c>
      <c r="G10" s="53">
        <v>127</v>
      </c>
      <c r="H10" s="54">
        <f t="shared" si="0"/>
        <v>1.79</v>
      </c>
      <c r="IP10" s="345"/>
    </row>
    <row r="11" spans="1:250" ht="15" customHeight="1">
      <c r="A11" s="14"/>
      <c r="B11" s="13" t="s">
        <v>9</v>
      </c>
      <c r="C11" s="14" t="s">
        <v>5</v>
      </c>
      <c r="D11" s="12">
        <v>40</v>
      </c>
      <c r="E11" s="12">
        <v>40</v>
      </c>
      <c r="F11" s="12">
        <v>123</v>
      </c>
      <c r="G11" s="53">
        <v>221</v>
      </c>
      <c r="H11" s="54">
        <f t="shared" si="0"/>
        <v>1.8</v>
      </c>
      <c r="IP11" s="345"/>
    </row>
    <row r="12" spans="1:250" ht="15" customHeight="1">
      <c r="A12" s="14"/>
      <c r="B12" s="13" t="s">
        <v>6</v>
      </c>
      <c r="C12" s="14" t="s">
        <v>5</v>
      </c>
      <c r="D12" s="12">
        <v>20</v>
      </c>
      <c r="E12" s="12">
        <v>20</v>
      </c>
      <c r="F12" s="12">
        <v>62</v>
      </c>
      <c r="G12" s="53">
        <v>110</v>
      </c>
      <c r="H12" s="54">
        <f t="shared" si="0"/>
        <v>1.77</v>
      </c>
      <c r="IP12" s="345"/>
    </row>
    <row r="13" spans="1:250" ht="14.25" customHeight="1">
      <c r="A13" s="14"/>
      <c r="B13" s="13" t="s">
        <v>10</v>
      </c>
      <c r="C13" s="14" t="s">
        <v>5</v>
      </c>
      <c r="D13" s="12">
        <v>40</v>
      </c>
      <c r="E13" s="12">
        <v>40</v>
      </c>
      <c r="F13" s="12">
        <v>134</v>
      </c>
      <c r="G13" s="53">
        <v>243</v>
      </c>
      <c r="H13" s="54">
        <f t="shared" si="0"/>
        <v>1.81</v>
      </c>
      <c r="IP13" s="345"/>
    </row>
    <row r="14" spans="1:250" ht="15.75" customHeight="1">
      <c r="A14" s="14"/>
      <c r="B14" s="13" t="s">
        <v>6</v>
      </c>
      <c r="C14" s="14" t="s">
        <v>5</v>
      </c>
      <c r="D14" s="12">
        <v>20</v>
      </c>
      <c r="E14" s="12">
        <v>20</v>
      </c>
      <c r="F14" s="12">
        <v>67</v>
      </c>
      <c r="G14" s="53">
        <v>121</v>
      </c>
      <c r="H14" s="54">
        <f t="shared" si="0"/>
        <v>1.81</v>
      </c>
      <c r="IP14" s="345"/>
    </row>
    <row r="15" spans="1:250" ht="15.75" customHeight="1">
      <c r="A15" s="14"/>
      <c r="B15" s="13" t="s">
        <v>11</v>
      </c>
      <c r="C15" s="14" t="s">
        <v>5</v>
      </c>
      <c r="D15" s="12">
        <v>40</v>
      </c>
      <c r="E15" s="12">
        <v>40</v>
      </c>
      <c r="F15" s="12">
        <v>140</v>
      </c>
      <c r="G15" s="53">
        <v>254</v>
      </c>
      <c r="H15" s="54">
        <f t="shared" si="0"/>
        <v>1.81</v>
      </c>
      <c r="IP15" s="345"/>
    </row>
    <row r="16" spans="1:250" ht="17.25" customHeight="1">
      <c r="A16" s="14"/>
      <c r="B16" s="13" t="s">
        <v>6</v>
      </c>
      <c r="C16" s="14" t="s">
        <v>5</v>
      </c>
      <c r="D16" s="12">
        <v>20</v>
      </c>
      <c r="E16" s="12">
        <v>20</v>
      </c>
      <c r="F16" s="12">
        <v>71</v>
      </c>
      <c r="G16" s="53">
        <v>127</v>
      </c>
      <c r="H16" s="54">
        <f t="shared" si="0"/>
        <v>1.79</v>
      </c>
      <c r="IP16" s="345"/>
    </row>
    <row r="17" spans="1:250" ht="17.25" customHeight="1">
      <c r="A17" s="14"/>
      <c r="B17" s="13" t="s">
        <v>12</v>
      </c>
      <c r="C17" s="14" t="s">
        <v>5</v>
      </c>
      <c r="D17" s="12">
        <v>40</v>
      </c>
      <c r="E17" s="12">
        <v>40</v>
      </c>
      <c r="F17" s="12">
        <v>123</v>
      </c>
      <c r="G17" s="53">
        <v>221</v>
      </c>
      <c r="H17" s="54">
        <f t="shared" si="0"/>
        <v>1.8</v>
      </c>
      <c r="IP17" s="345"/>
    </row>
    <row r="18" spans="1:250" ht="17.25" customHeight="1">
      <c r="A18" s="14"/>
      <c r="B18" s="13" t="s">
        <v>6</v>
      </c>
      <c r="C18" s="14" t="s">
        <v>5</v>
      </c>
      <c r="D18" s="12">
        <v>20</v>
      </c>
      <c r="E18" s="12">
        <v>20</v>
      </c>
      <c r="F18" s="12">
        <v>62</v>
      </c>
      <c r="G18" s="53">
        <v>110</v>
      </c>
      <c r="H18" s="54">
        <f t="shared" si="0"/>
        <v>1.77</v>
      </c>
      <c r="IP18" s="345"/>
    </row>
    <row r="19" spans="1:250" ht="15.75" customHeight="1">
      <c r="A19" s="14"/>
      <c r="B19" s="13" t="s">
        <v>13</v>
      </c>
      <c r="C19" s="14" t="s">
        <v>5</v>
      </c>
      <c r="D19" s="12">
        <v>40</v>
      </c>
      <c r="E19" s="12">
        <v>40</v>
      </c>
      <c r="F19" s="12">
        <v>134</v>
      </c>
      <c r="G19" s="53">
        <v>243</v>
      </c>
      <c r="H19" s="54">
        <f t="shared" si="0"/>
        <v>1.81</v>
      </c>
      <c r="IP19" s="345"/>
    </row>
    <row r="20" spans="1:250" ht="17.25" customHeight="1">
      <c r="A20" s="14"/>
      <c r="B20" s="13" t="s">
        <v>6</v>
      </c>
      <c r="C20" s="14" t="s">
        <v>5</v>
      </c>
      <c r="D20" s="12">
        <v>20</v>
      </c>
      <c r="E20" s="12">
        <v>20</v>
      </c>
      <c r="F20" s="12">
        <v>67</v>
      </c>
      <c r="G20" s="53">
        <v>121</v>
      </c>
      <c r="H20" s="54">
        <f t="shared" si="0"/>
        <v>1.81</v>
      </c>
      <c r="IP20" s="345"/>
    </row>
    <row r="21" spans="1:250" ht="18" customHeight="1">
      <c r="A21" s="14"/>
      <c r="B21" s="13" t="s">
        <v>14</v>
      </c>
      <c r="C21" s="14" t="s">
        <v>5</v>
      </c>
      <c r="D21" s="12">
        <v>40</v>
      </c>
      <c r="E21" s="12">
        <v>40</v>
      </c>
      <c r="F21" s="12">
        <v>140</v>
      </c>
      <c r="G21" s="53">
        <v>254</v>
      </c>
      <c r="H21" s="54">
        <f t="shared" si="0"/>
        <v>1.81</v>
      </c>
      <c r="IP21" s="345"/>
    </row>
    <row r="22" spans="1:250" ht="17.25" customHeight="1">
      <c r="A22" s="14"/>
      <c r="B22" s="13" t="s">
        <v>6</v>
      </c>
      <c r="C22" s="14" t="s">
        <v>5</v>
      </c>
      <c r="D22" s="12">
        <v>20</v>
      </c>
      <c r="E22" s="12">
        <v>20</v>
      </c>
      <c r="F22" s="12">
        <v>71</v>
      </c>
      <c r="G22" s="53">
        <v>127</v>
      </c>
      <c r="H22" s="54">
        <f t="shared" si="0"/>
        <v>1.79</v>
      </c>
      <c r="IP22" s="345"/>
    </row>
    <row r="23" spans="1:250" ht="17.25" customHeight="1">
      <c r="A23" s="14"/>
      <c r="B23" s="13" t="s">
        <v>15</v>
      </c>
      <c r="C23" s="14" t="s">
        <v>5</v>
      </c>
      <c r="D23" s="12">
        <v>40</v>
      </c>
      <c r="E23" s="12">
        <v>40</v>
      </c>
      <c r="F23" s="12">
        <v>123</v>
      </c>
      <c r="G23" s="53">
        <v>221</v>
      </c>
      <c r="H23" s="54">
        <f t="shared" si="0"/>
        <v>1.8</v>
      </c>
      <c r="IP23" s="345"/>
    </row>
    <row r="24" spans="1:250" ht="17.25" customHeight="1">
      <c r="A24" s="14"/>
      <c r="B24" s="13" t="s">
        <v>6</v>
      </c>
      <c r="C24" s="14" t="s">
        <v>5</v>
      </c>
      <c r="D24" s="12">
        <v>20</v>
      </c>
      <c r="E24" s="12">
        <v>20</v>
      </c>
      <c r="F24" s="12">
        <v>62</v>
      </c>
      <c r="G24" s="53">
        <v>110</v>
      </c>
      <c r="H24" s="54">
        <f t="shared" si="0"/>
        <v>1.77</v>
      </c>
      <c r="IP24" s="345"/>
    </row>
    <row r="25" spans="1:250" ht="17.25" customHeight="1">
      <c r="A25" s="14"/>
      <c r="B25" s="13" t="s">
        <v>16</v>
      </c>
      <c r="C25" s="14" t="s">
        <v>5</v>
      </c>
      <c r="D25" s="12">
        <v>40</v>
      </c>
      <c r="E25" s="12">
        <v>40</v>
      </c>
      <c r="F25" s="12">
        <v>134</v>
      </c>
      <c r="G25" s="53">
        <v>243</v>
      </c>
      <c r="H25" s="54">
        <f t="shared" si="0"/>
        <v>1.81</v>
      </c>
      <c r="IP25" s="345"/>
    </row>
    <row r="26" spans="1:250" ht="18.75" customHeight="1">
      <c r="A26" s="14"/>
      <c r="B26" s="13" t="s">
        <v>6</v>
      </c>
      <c r="C26" s="14" t="s">
        <v>5</v>
      </c>
      <c r="D26" s="12">
        <v>20</v>
      </c>
      <c r="E26" s="12">
        <v>20</v>
      </c>
      <c r="F26" s="12">
        <v>67</v>
      </c>
      <c r="G26" s="53">
        <v>121</v>
      </c>
      <c r="H26" s="54">
        <f t="shared" si="0"/>
        <v>1.81</v>
      </c>
      <c r="IP26" s="345"/>
    </row>
    <row r="27" spans="1:250" ht="15.75" customHeight="1">
      <c r="A27" s="14"/>
      <c r="B27" s="13" t="s">
        <v>17</v>
      </c>
      <c r="C27" s="14" t="s">
        <v>5</v>
      </c>
      <c r="D27" s="12">
        <v>40</v>
      </c>
      <c r="E27" s="12">
        <v>40</v>
      </c>
      <c r="F27" s="12">
        <v>140</v>
      </c>
      <c r="G27" s="53">
        <v>254</v>
      </c>
      <c r="H27" s="54">
        <f t="shared" si="0"/>
        <v>1.81</v>
      </c>
      <c r="IP27" s="345"/>
    </row>
    <row r="28" spans="1:250" ht="16.5" customHeight="1">
      <c r="A28" s="14"/>
      <c r="B28" s="13" t="s">
        <v>6</v>
      </c>
      <c r="C28" s="14" t="s">
        <v>5</v>
      </c>
      <c r="D28" s="12">
        <v>20</v>
      </c>
      <c r="E28" s="12">
        <v>20</v>
      </c>
      <c r="F28" s="12">
        <v>71</v>
      </c>
      <c r="G28" s="53">
        <v>127</v>
      </c>
      <c r="H28" s="54">
        <f t="shared" si="0"/>
        <v>1.79</v>
      </c>
      <c r="IP28" s="345"/>
    </row>
    <row r="29" spans="1:250" ht="16.5" customHeight="1">
      <c r="A29" s="14"/>
      <c r="B29" s="13" t="s">
        <v>18</v>
      </c>
      <c r="C29" s="14" t="s">
        <v>5</v>
      </c>
      <c r="D29" s="12">
        <v>40</v>
      </c>
      <c r="E29" s="12">
        <v>40</v>
      </c>
      <c r="F29" s="12">
        <v>123</v>
      </c>
      <c r="G29" s="53">
        <v>221</v>
      </c>
      <c r="H29" s="54">
        <f t="shared" si="0"/>
        <v>1.8</v>
      </c>
      <c r="IP29" s="345"/>
    </row>
    <row r="30" spans="1:250" ht="16.5" customHeight="1">
      <c r="A30" s="14"/>
      <c r="B30" s="13" t="s">
        <v>6</v>
      </c>
      <c r="C30" s="14" t="s">
        <v>5</v>
      </c>
      <c r="D30" s="12">
        <v>20</v>
      </c>
      <c r="E30" s="12">
        <v>20</v>
      </c>
      <c r="F30" s="12">
        <v>62</v>
      </c>
      <c r="G30" s="53">
        <v>110</v>
      </c>
      <c r="H30" s="54">
        <f t="shared" si="0"/>
        <v>1.77</v>
      </c>
      <c r="IP30" s="345"/>
    </row>
    <row r="31" spans="1:250" ht="15" customHeight="1">
      <c r="A31" s="14"/>
      <c r="B31" s="13" t="s">
        <v>19</v>
      </c>
      <c r="C31" s="14" t="s">
        <v>5</v>
      </c>
      <c r="D31" s="12">
        <v>40</v>
      </c>
      <c r="E31" s="12">
        <v>40</v>
      </c>
      <c r="F31" s="12">
        <v>134</v>
      </c>
      <c r="G31" s="53">
        <v>243</v>
      </c>
      <c r="H31" s="54">
        <f t="shared" si="0"/>
        <v>1.81</v>
      </c>
      <c r="IP31" s="345"/>
    </row>
    <row r="32" spans="1:250" ht="15" customHeight="1">
      <c r="A32" s="14"/>
      <c r="B32" s="13" t="s">
        <v>6</v>
      </c>
      <c r="C32" s="14" t="s">
        <v>5</v>
      </c>
      <c r="D32" s="12">
        <v>20</v>
      </c>
      <c r="E32" s="12">
        <v>20</v>
      </c>
      <c r="F32" s="12">
        <v>67</v>
      </c>
      <c r="G32" s="53">
        <v>121</v>
      </c>
      <c r="H32" s="54">
        <f t="shared" si="0"/>
        <v>1.81</v>
      </c>
      <c r="IP32" s="345"/>
    </row>
    <row r="33" spans="1:250" ht="13.5" customHeight="1">
      <c r="A33" s="14"/>
      <c r="B33" s="13" t="s">
        <v>20</v>
      </c>
      <c r="C33" s="14" t="s">
        <v>5</v>
      </c>
      <c r="D33" s="12">
        <v>40</v>
      </c>
      <c r="E33" s="12">
        <v>40</v>
      </c>
      <c r="F33" s="12">
        <v>140</v>
      </c>
      <c r="G33" s="53">
        <v>254</v>
      </c>
      <c r="H33" s="54">
        <f t="shared" si="0"/>
        <v>1.81</v>
      </c>
      <c r="IP33" s="345"/>
    </row>
    <row r="34" spans="1:250" ht="13.5" customHeight="1">
      <c r="A34" s="14"/>
      <c r="B34" s="13" t="s">
        <v>6</v>
      </c>
      <c r="C34" s="14" t="s">
        <v>5</v>
      </c>
      <c r="D34" s="12">
        <v>20</v>
      </c>
      <c r="E34" s="12">
        <v>20</v>
      </c>
      <c r="F34" s="12">
        <v>71</v>
      </c>
      <c r="G34" s="53">
        <v>127</v>
      </c>
      <c r="H34" s="54">
        <f t="shared" si="0"/>
        <v>1.79</v>
      </c>
      <c r="IP34" s="345"/>
    </row>
    <row r="35" spans="1:250" ht="13.5" customHeight="1">
      <c r="A35" s="14"/>
      <c r="B35" s="13" t="s">
        <v>21</v>
      </c>
      <c r="C35" s="14" t="s">
        <v>5</v>
      </c>
      <c r="D35" s="12">
        <v>40</v>
      </c>
      <c r="E35" s="12">
        <v>40</v>
      </c>
      <c r="F35" s="12">
        <v>123</v>
      </c>
      <c r="G35" s="53">
        <v>221</v>
      </c>
      <c r="H35" s="54">
        <f t="shared" si="0"/>
        <v>1.8</v>
      </c>
      <c r="IP35" s="345"/>
    </row>
    <row r="36" spans="1:250" ht="13.5" customHeight="1">
      <c r="A36" s="14"/>
      <c r="B36" s="13" t="s">
        <v>6</v>
      </c>
      <c r="C36" s="14" t="s">
        <v>5</v>
      </c>
      <c r="D36" s="12">
        <v>20</v>
      </c>
      <c r="E36" s="12">
        <v>20</v>
      </c>
      <c r="F36" s="12">
        <v>62</v>
      </c>
      <c r="G36" s="53">
        <v>110</v>
      </c>
      <c r="H36" s="54">
        <f t="shared" si="0"/>
        <v>1.77</v>
      </c>
      <c r="IP36" s="345"/>
    </row>
    <row r="37" spans="1:250" ht="13.5" customHeight="1">
      <c r="A37" s="14"/>
      <c r="B37" s="13" t="s">
        <v>22</v>
      </c>
      <c r="C37" s="14" t="s">
        <v>5</v>
      </c>
      <c r="D37" s="12">
        <v>40</v>
      </c>
      <c r="E37" s="12">
        <v>40</v>
      </c>
      <c r="F37" s="12">
        <v>134</v>
      </c>
      <c r="G37" s="53">
        <v>243</v>
      </c>
      <c r="H37" s="54">
        <f t="shared" si="0"/>
        <v>1.81</v>
      </c>
      <c r="IP37" s="345"/>
    </row>
    <row r="38" spans="1:250" ht="15.75" customHeight="1">
      <c r="A38" s="14"/>
      <c r="B38" s="13" t="s">
        <v>6</v>
      </c>
      <c r="C38" s="14" t="s">
        <v>5</v>
      </c>
      <c r="D38" s="12">
        <v>20</v>
      </c>
      <c r="E38" s="12">
        <v>20</v>
      </c>
      <c r="F38" s="12">
        <v>67</v>
      </c>
      <c r="G38" s="53">
        <v>121</v>
      </c>
      <c r="H38" s="54">
        <f t="shared" si="0"/>
        <v>1.81</v>
      </c>
      <c r="IP38" s="345"/>
    </row>
    <row r="39" spans="1:250" ht="13.5" customHeight="1">
      <c r="A39" s="14"/>
      <c r="B39" s="13" t="s">
        <v>23</v>
      </c>
      <c r="C39" s="14" t="s">
        <v>5</v>
      </c>
      <c r="D39" s="12">
        <v>40</v>
      </c>
      <c r="E39" s="12">
        <v>40</v>
      </c>
      <c r="F39" s="12">
        <v>140</v>
      </c>
      <c r="G39" s="53">
        <v>254</v>
      </c>
      <c r="H39" s="54">
        <f aca="true" t="shared" si="1" ref="H39:H70">G39/F39</f>
        <v>1.81</v>
      </c>
      <c r="IP39" s="345"/>
    </row>
    <row r="40" spans="1:250" ht="14.25" customHeight="1">
      <c r="A40" s="14"/>
      <c r="B40" s="13" t="s">
        <v>6</v>
      </c>
      <c r="C40" s="14" t="s">
        <v>5</v>
      </c>
      <c r="D40" s="12">
        <v>20</v>
      </c>
      <c r="E40" s="12">
        <v>20</v>
      </c>
      <c r="F40" s="12">
        <v>71</v>
      </c>
      <c r="G40" s="53">
        <v>127</v>
      </c>
      <c r="H40" s="54">
        <f t="shared" si="1"/>
        <v>1.79</v>
      </c>
      <c r="IP40" s="345"/>
    </row>
    <row r="41" spans="1:250" ht="14.25" customHeight="1">
      <c r="A41" s="14"/>
      <c r="B41" s="13" t="s">
        <v>24</v>
      </c>
      <c r="C41" s="14" t="s">
        <v>5</v>
      </c>
      <c r="D41" s="12">
        <v>40</v>
      </c>
      <c r="E41" s="12">
        <v>40</v>
      </c>
      <c r="F41" s="12">
        <v>123</v>
      </c>
      <c r="G41" s="53">
        <v>221</v>
      </c>
      <c r="H41" s="54">
        <f t="shared" si="1"/>
        <v>1.8</v>
      </c>
      <c r="IP41" s="345"/>
    </row>
    <row r="42" spans="1:250" ht="14.25" customHeight="1">
      <c r="A42" s="14"/>
      <c r="B42" s="13" t="s">
        <v>6</v>
      </c>
      <c r="C42" s="14" t="s">
        <v>5</v>
      </c>
      <c r="D42" s="12">
        <v>20</v>
      </c>
      <c r="E42" s="12">
        <v>20</v>
      </c>
      <c r="F42" s="12">
        <v>62</v>
      </c>
      <c r="G42" s="53">
        <v>110</v>
      </c>
      <c r="H42" s="54">
        <f t="shared" si="1"/>
        <v>1.77</v>
      </c>
      <c r="IP42" s="345"/>
    </row>
    <row r="43" spans="1:250" ht="15" customHeight="1">
      <c r="A43" s="14"/>
      <c r="B43" s="13" t="s">
        <v>25</v>
      </c>
      <c r="C43" s="14" t="s">
        <v>5</v>
      </c>
      <c r="D43" s="12">
        <v>40</v>
      </c>
      <c r="E43" s="12">
        <v>40</v>
      </c>
      <c r="F43" s="12">
        <v>134</v>
      </c>
      <c r="G43" s="53">
        <v>243</v>
      </c>
      <c r="H43" s="54">
        <f t="shared" si="1"/>
        <v>1.81</v>
      </c>
      <c r="IP43" s="345"/>
    </row>
    <row r="44" spans="1:250" ht="15.75" customHeight="1">
      <c r="A44" s="14"/>
      <c r="B44" s="13" t="s">
        <v>6</v>
      </c>
      <c r="C44" s="14" t="s">
        <v>5</v>
      </c>
      <c r="D44" s="12">
        <v>20</v>
      </c>
      <c r="E44" s="12">
        <v>20</v>
      </c>
      <c r="F44" s="12">
        <v>67</v>
      </c>
      <c r="G44" s="53">
        <v>121</v>
      </c>
      <c r="H44" s="54">
        <f t="shared" si="1"/>
        <v>1.81</v>
      </c>
      <c r="IP44" s="345"/>
    </row>
    <row r="45" spans="1:250" ht="16.5" customHeight="1">
      <c r="A45" s="14"/>
      <c r="B45" s="13" t="s">
        <v>26</v>
      </c>
      <c r="C45" s="14" t="s">
        <v>5</v>
      </c>
      <c r="D45" s="12">
        <v>40</v>
      </c>
      <c r="E45" s="12">
        <v>40</v>
      </c>
      <c r="F45" s="12">
        <v>140</v>
      </c>
      <c r="G45" s="53">
        <v>254</v>
      </c>
      <c r="H45" s="54">
        <f t="shared" si="1"/>
        <v>1.81</v>
      </c>
      <c r="IP45" s="345"/>
    </row>
    <row r="46" spans="1:250" ht="15.75" customHeight="1">
      <c r="A46" s="14"/>
      <c r="B46" s="13" t="s">
        <v>6</v>
      </c>
      <c r="C46" s="14" t="s">
        <v>5</v>
      </c>
      <c r="D46" s="12">
        <v>20</v>
      </c>
      <c r="E46" s="12">
        <v>20</v>
      </c>
      <c r="F46" s="12">
        <v>71</v>
      </c>
      <c r="G46" s="53">
        <v>127</v>
      </c>
      <c r="H46" s="54">
        <f t="shared" si="1"/>
        <v>1.79</v>
      </c>
      <c r="IP46" s="345"/>
    </row>
    <row r="47" spans="1:250" ht="15.75" customHeight="1">
      <c r="A47" s="14"/>
      <c r="B47" s="13" t="s">
        <v>27</v>
      </c>
      <c r="C47" s="14" t="s">
        <v>5</v>
      </c>
      <c r="D47" s="12">
        <v>40</v>
      </c>
      <c r="E47" s="12">
        <v>40</v>
      </c>
      <c r="F47" s="12">
        <v>123</v>
      </c>
      <c r="G47" s="53">
        <v>221</v>
      </c>
      <c r="H47" s="54">
        <f t="shared" si="1"/>
        <v>1.8</v>
      </c>
      <c r="IP47" s="345"/>
    </row>
    <row r="48" spans="1:250" ht="15.75" customHeight="1">
      <c r="A48" s="14"/>
      <c r="B48" s="13" t="s">
        <v>6</v>
      </c>
      <c r="C48" s="14" t="s">
        <v>5</v>
      </c>
      <c r="D48" s="12">
        <v>20</v>
      </c>
      <c r="E48" s="12">
        <v>20</v>
      </c>
      <c r="F48" s="12">
        <v>62</v>
      </c>
      <c r="G48" s="53">
        <v>110</v>
      </c>
      <c r="H48" s="54">
        <f t="shared" si="1"/>
        <v>1.77</v>
      </c>
      <c r="IP48" s="345"/>
    </row>
    <row r="49" spans="1:250" ht="18" customHeight="1">
      <c r="A49" s="14"/>
      <c r="B49" s="13" t="s">
        <v>28</v>
      </c>
      <c r="C49" s="14" t="s">
        <v>5</v>
      </c>
      <c r="D49" s="12">
        <v>40</v>
      </c>
      <c r="E49" s="12">
        <v>40</v>
      </c>
      <c r="F49" s="12">
        <v>134</v>
      </c>
      <c r="G49" s="53">
        <v>243</v>
      </c>
      <c r="H49" s="54">
        <f t="shared" si="1"/>
        <v>1.81</v>
      </c>
      <c r="IP49" s="345"/>
    </row>
    <row r="50" spans="1:250" ht="15.75" customHeight="1">
      <c r="A50" s="14"/>
      <c r="B50" s="13" t="s">
        <v>6</v>
      </c>
      <c r="C50" s="14" t="s">
        <v>5</v>
      </c>
      <c r="D50" s="12">
        <v>20</v>
      </c>
      <c r="E50" s="12">
        <v>20</v>
      </c>
      <c r="F50" s="12">
        <v>67</v>
      </c>
      <c r="G50" s="53">
        <v>121</v>
      </c>
      <c r="H50" s="54">
        <f t="shared" si="1"/>
        <v>1.81</v>
      </c>
      <c r="IP50" s="345"/>
    </row>
    <row r="51" spans="1:250" ht="15.75" customHeight="1">
      <c r="A51" s="14"/>
      <c r="B51" s="13" t="s">
        <v>29</v>
      </c>
      <c r="C51" s="14" t="s">
        <v>5</v>
      </c>
      <c r="D51" s="12">
        <v>40</v>
      </c>
      <c r="E51" s="12">
        <v>40</v>
      </c>
      <c r="F51" s="12">
        <v>140</v>
      </c>
      <c r="G51" s="53">
        <v>254</v>
      </c>
      <c r="H51" s="54">
        <f t="shared" si="1"/>
        <v>1.81</v>
      </c>
      <c r="IP51" s="345"/>
    </row>
    <row r="52" spans="1:250" ht="15.75" customHeight="1">
      <c r="A52" s="14"/>
      <c r="B52" s="13" t="s">
        <v>6</v>
      </c>
      <c r="C52" s="14" t="s">
        <v>5</v>
      </c>
      <c r="D52" s="12">
        <v>20</v>
      </c>
      <c r="E52" s="12">
        <v>20</v>
      </c>
      <c r="F52" s="12">
        <v>71</v>
      </c>
      <c r="G52" s="53">
        <v>127</v>
      </c>
      <c r="H52" s="54">
        <f t="shared" si="1"/>
        <v>1.79</v>
      </c>
      <c r="IP52" s="345"/>
    </row>
    <row r="53" spans="1:250" ht="15.75" customHeight="1">
      <c r="A53" s="14"/>
      <c r="B53" s="13" t="s">
        <v>30</v>
      </c>
      <c r="C53" s="14" t="s">
        <v>5</v>
      </c>
      <c r="D53" s="12">
        <v>40</v>
      </c>
      <c r="E53" s="12">
        <v>40</v>
      </c>
      <c r="F53" s="12">
        <v>123</v>
      </c>
      <c r="G53" s="53">
        <v>221</v>
      </c>
      <c r="H53" s="54">
        <f t="shared" si="1"/>
        <v>1.8</v>
      </c>
      <c r="IP53" s="345"/>
    </row>
    <row r="54" spans="1:250" ht="15.75" customHeight="1">
      <c r="A54" s="14"/>
      <c r="B54" s="13" t="s">
        <v>6</v>
      </c>
      <c r="C54" s="14" t="s">
        <v>5</v>
      </c>
      <c r="D54" s="12">
        <v>20</v>
      </c>
      <c r="E54" s="12">
        <v>20</v>
      </c>
      <c r="F54" s="12">
        <v>62</v>
      </c>
      <c r="G54" s="53">
        <v>110</v>
      </c>
      <c r="H54" s="54">
        <f t="shared" si="1"/>
        <v>1.77</v>
      </c>
      <c r="IP54" s="345"/>
    </row>
    <row r="55" spans="1:250" ht="17.25" customHeight="1">
      <c r="A55" s="14"/>
      <c r="B55" s="13" t="s">
        <v>31</v>
      </c>
      <c r="C55" s="14" t="s">
        <v>5</v>
      </c>
      <c r="D55" s="12">
        <v>40</v>
      </c>
      <c r="E55" s="12">
        <v>40</v>
      </c>
      <c r="F55" s="12">
        <v>134</v>
      </c>
      <c r="G55" s="53">
        <v>243</v>
      </c>
      <c r="H55" s="54">
        <f t="shared" si="1"/>
        <v>1.81</v>
      </c>
      <c r="IP55" s="345"/>
    </row>
    <row r="56" spans="1:250" ht="15.75" customHeight="1">
      <c r="A56" s="14"/>
      <c r="B56" s="13" t="s">
        <v>6</v>
      </c>
      <c r="C56" s="14" t="s">
        <v>5</v>
      </c>
      <c r="D56" s="12">
        <v>20</v>
      </c>
      <c r="E56" s="12">
        <v>20</v>
      </c>
      <c r="F56" s="12">
        <v>67</v>
      </c>
      <c r="G56" s="53">
        <v>121</v>
      </c>
      <c r="H56" s="54">
        <f t="shared" si="1"/>
        <v>1.81</v>
      </c>
      <c r="IP56" s="345"/>
    </row>
    <row r="57" spans="1:250" ht="15" customHeight="1">
      <c r="A57" s="14"/>
      <c r="B57" s="13" t="s">
        <v>32</v>
      </c>
      <c r="C57" s="14" t="s">
        <v>5</v>
      </c>
      <c r="D57" s="12">
        <v>40</v>
      </c>
      <c r="E57" s="12">
        <v>40</v>
      </c>
      <c r="F57" s="12">
        <v>140</v>
      </c>
      <c r="G57" s="53">
        <v>254</v>
      </c>
      <c r="H57" s="54">
        <f t="shared" si="1"/>
        <v>1.81</v>
      </c>
      <c r="IP57" s="345"/>
    </row>
    <row r="58" spans="1:250" ht="15" customHeight="1">
      <c r="A58" s="14"/>
      <c r="B58" s="13" t="s">
        <v>6</v>
      </c>
      <c r="C58" s="14" t="s">
        <v>5</v>
      </c>
      <c r="D58" s="12">
        <v>20</v>
      </c>
      <c r="E58" s="12">
        <v>20</v>
      </c>
      <c r="F58" s="12">
        <v>71</v>
      </c>
      <c r="G58" s="53">
        <v>127</v>
      </c>
      <c r="H58" s="54">
        <f t="shared" si="1"/>
        <v>1.79</v>
      </c>
      <c r="IP58" s="345"/>
    </row>
    <row r="59" spans="1:250" ht="15" customHeight="1">
      <c r="A59" s="14"/>
      <c r="B59" s="13" t="s">
        <v>33</v>
      </c>
      <c r="C59" s="14" t="s">
        <v>5</v>
      </c>
      <c r="D59" s="12">
        <v>40</v>
      </c>
      <c r="E59" s="12">
        <v>40</v>
      </c>
      <c r="F59" s="12">
        <v>123</v>
      </c>
      <c r="G59" s="53">
        <v>221</v>
      </c>
      <c r="H59" s="54">
        <f t="shared" si="1"/>
        <v>1.8</v>
      </c>
      <c r="IP59" s="345"/>
    </row>
    <row r="60" spans="1:250" ht="15" customHeight="1">
      <c r="A60" s="14"/>
      <c r="B60" s="13" t="s">
        <v>6</v>
      </c>
      <c r="C60" s="14" t="s">
        <v>5</v>
      </c>
      <c r="D60" s="12">
        <v>20</v>
      </c>
      <c r="E60" s="12">
        <v>20</v>
      </c>
      <c r="F60" s="12">
        <v>62</v>
      </c>
      <c r="G60" s="53">
        <v>110</v>
      </c>
      <c r="H60" s="54">
        <f t="shared" si="1"/>
        <v>1.77</v>
      </c>
      <c r="IP60" s="345"/>
    </row>
    <row r="61" spans="1:250" ht="17.25" customHeight="1">
      <c r="A61" s="14"/>
      <c r="B61" s="13" t="s">
        <v>34</v>
      </c>
      <c r="C61" s="14" t="s">
        <v>5</v>
      </c>
      <c r="D61" s="12">
        <v>40</v>
      </c>
      <c r="E61" s="12">
        <v>40</v>
      </c>
      <c r="F61" s="12">
        <v>134</v>
      </c>
      <c r="G61" s="53">
        <v>243</v>
      </c>
      <c r="H61" s="54">
        <f t="shared" si="1"/>
        <v>1.81</v>
      </c>
      <c r="IP61" s="345"/>
    </row>
    <row r="62" spans="1:250" ht="14.25" customHeight="1">
      <c r="A62" s="14"/>
      <c r="B62" s="13" t="s">
        <v>6</v>
      </c>
      <c r="C62" s="14" t="s">
        <v>5</v>
      </c>
      <c r="D62" s="12">
        <v>20</v>
      </c>
      <c r="E62" s="12">
        <v>20</v>
      </c>
      <c r="F62" s="12">
        <v>67</v>
      </c>
      <c r="G62" s="53">
        <v>121</v>
      </c>
      <c r="H62" s="54">
        <f t="shared" si="1"/>
        <v>1.81</v>
      </c>
      <c r="IP62" s="345"/>
    </row>
    <row r="63" spans="1:250" ht="14.25" customHeight="1">
      <c r="A63" s="14"/>
      <c r="B63" s="13" t="s">
        <v>35</v>
      </c>
      <c r="C63" s="14" t="s">
        <v>5</v>
      </c>
      <c r="D63" s="12">
        <v>40</v>
      </c>
      <c r="E63" s="12">
        <v>40</v>
      </c>
      <c r="F63" s="12">
        <v>140</v>
      </c>
      <c r="G63" s="53">
        <v>254</v>
      </c>
      <c r="H63" s="54">
        <f t="shared" si="1"/>
        <v>1.81</v>
      </c>
      <c r="IP63" s="345"/>
    </row>
    <row r="64" spans="1:250" ht="17.25" customHeight="1">
      <c r="A64" s="14"/>
      <c r="B64" s="13" t="s">
        <v>6</v>
      </c>
      <c r="C64" s="14" t="s">
        <v>5</v>
      </c>
      <c r="D64" s="12">
        <v>20</v>
      </c>
      <c r="E64" s="12">
        <v>20</v>
      </c>
      <c r="F64" s="12">
        <v>71</v>
      </c>
      <c r="G64" s="53">
        <v>127</v>
      </c>
      <c r="H64" s="54">
        <f t="shared" si="1"/>
        <v>1.79</v>
      </c>
      <c r="IP64" s="345"/>
    </row>
    <row r="65" spans="1:250" ht="17.25" customHeight="1">
      <c r="A65" s="14"/>
      <c r="B65" s="13" t="s">
        <v>36</v>
      </c>
      <c r="C65" s="14" t="s">
        <v>5</v>
      </c>
      <c r="D65" s="12">
        <v>40</v>
      </c>
      <c r="E65" s="12">
        <v>40</v>
      </c>
      <c r="F65" s="12">
        <v>123</v>
      </c>
      <c r="G65" s="53">
        <v>221</v>
      </c>
      <c r="H65" s="54">
        <f t="shared" si="1"/>
        <v>1.8</v>
      </c>
      <c r="IP65" s="345"/>
    </row>
    <row r="66" spans="1:250" ht="17.25" customHeight="1">
      <c r="A66" s="14"/>
      <c r="B66" s="13" t="s">
        <v>6</v>
      </c>
      <c r="C66" s="14" t="s">
        <v>5</v>
      </c>
      <c r="D66" s="12">
        <v>20</v>
      </c>
      <c r="E66" s="12">
        <v>20</v>
      </c>
      <c r="F66" s="12">
        <v>62</v>
      </c>
      <c r="G66" s="53">
        <v>110</v>
      </c>
      <c r="H66" s="54">
        <f t="shared" si="1"/>
        <v>1.77</v>
      </c>
      <c r="IP66" s="345"/>
    </row>
    <row r="67" spans="1:250" ht="16.5" customHeight="1">
      <c r="A67" s="14"/>
      <c r="B67" s="13" t="s">
        <v>37</v>
      </c>
      <c r="C67" s="14" t="s">
        <v>5</v>
      </c>
      <c r="D67" s="12">
        <v>40</v>
      </c>
      <c r="E67" s="12">
        <v>40</v>
      </c>
      <c r="F67" s="12">
        <v>134</v>
      </c>
      <c r="G67" s="53">
        <v>243</v>
      </c>
      <c r="H67" s="54">
        <f t="shared" si="1"/>
        <v>1.81</v>
      </c>
      <c r="IP67" s="345"/>
    </row>
    <row r="68" spans="1:250" ht="16.5" customHeight="1">
      <c r="A68" s="14"/>
      <c r="B68" s="13" t="s">
        <v>6</v>
      </c>
      <c r="C68" s="14" t="s">
        <v>5</v>
      </c>
      <c r="D68" s="12">
        <v>20</v>
      </c>
      <c r="E68" s="12">
        <v>20</v>
      </c>
      <c r="F68" s="12">
        <v>67</v>
      </c>
      <c r="G68" s="53">
        <v>121</v>
      </c>
      <c r="H68" s="54">
        <f t="shared" si="1"/>
        <v>1.81</v>
      </c>
      <c r="IP68" s="345"/>
    </row>
    <row r="69" spans="1:250" ht="16.5" customHeight="1">
      <c r="A69" s="14"/>
      <c r="B69" s="13" t="s">
        <v>38</v>
      </c>
      <c r="C69" s="14" t="s">
        <v>5</v>
      </c>
      <c r="D69" s="12">
        <v>40</v>
      </c>
      <c r="E69" s="12">
        <v>40</v>
      </c>
      <c r="F69" s="12">
        <v>140</v>
      </c>
      <c r="G69" s="53">
        <v>254</v>
      </c>
      <c r="H69" s="54">
        <f t="shared" si="1"/>
        <v>1.81</v>
      </c>
      <c r="IP69" s="345"/>
    </row>
    <row r="70" spans="1:250" ht="15.75" customHeight="1">
      <c r="A70" s="14"/>
      <c r="B70" s="13" t="s">
        <v>6</v>
      </c>
      <c r="C70" s="14" t="s">
        <v>5</v>
      </c>
      <c r="D70" s="12">
        <v>20</v>
      </c>
      <c r="E70" s="12">
        <v>20</v>
      </c>
      <c r="F70" s="12">
        <v>71</v>
      </c>
      <c r="G70" s="53">
        <v>127</v>
      </c>
      <c r="H70" s="54">
        <f t="shared" si="1"/>
        <v>1.79</v>
      </c>
      <c r="IP70" s="345"/>
    </row>
    <row r="71" spans="1:250" ht="15.75" customHeight="1">
      <c r="A71" s="14"/>
      <c r="B71" s="13" t="s">
        <v>39</v>
      </c>
      <c r="C71" s="14" t="s">
        <v>5</v>
      </c>
      <c r="D71" s="12">
        <v>40</v>
      </c>
      <c r="E71" s="12">
        <v>40</v>
      </c>
      <c r="F71" s="12">
        <v>123</v>
      </c>
      <c r="G71" s="53">
        <v>221</v>
      </c>
      <c r="H71" s="54">
        <f aca="true" t="shared" si="2" ref="H71:H102">G71/F71</f>
        <v>1.8</v>
      </c>
      <c r="IP71" s="345"/>
    </row>
    <row r="72" spans="1:250" ht="15.75" customHeight="1">
      <c r="A72" s="14"/>
      <c r="B72" s="13" t="s">
        <v>6</v>
      </c>
      <c r="C72" s="14" t="s">
        <v>5</v>
      </c>
      <c r="D72" s="12">
        <v>20</v>
      </c>
      <c r="E72" s="12">
        <v>20</v>
      </c>
      <c r="F72" s="12">
        <v>62</v>
      </c>
      <c r="G72" s="53">
        <v>110</v>
      </c>
      <c r="H72" s="54">
        <f t="shared" si="2"/>
        <v>1.77</v>
      </c>
      <c r="IP72" s="345"/>
    </row>
    <row r="73" spans="1:250" ht="15" customHeight="1">
      <c r="A73" s="14"/>
      <c r="B73" s="13" t="s">
        <v>40</v>
      </c>
      <c r="C73" s="14" t="s">
        <v>5</v>
      </c>
      <c r="D73" s="12">
        <v>40</v>
      </c>
      <c r="E73" s="12">
        <v>40</v>
      </c>
      <c r="F73" s="12">
        <v>134</v>
      </c>
      <c r="G73" s="53">
        <v>243</v>
      </c>
      <c r="H73" s="54">
        <f t="shared" si="2"/>
        <v>1.81</v>
      </c>
      <c r="IP73" s="345"/>
    </row>
    <row r="74" spans="1:250" ht="15" customHeight="1">
      <c r="A74" s="14"/>
      <c r="B74" s="13" t="s">
        <v>6</v>
      </c>
      <c r="C74" s="14" t="s">
        <v>5</v>
      </c>
      <c r="D74" s="12">
        <v>20</v>
      </c>
      <c r="E74" s="12">
        <v>20</v>
      </c>
      <c r="F74" s="12">
        <v>67</v>
      </c>
      <c r="G74" s="53">
        <v>121</v>
      </c>
      <c r="H74" s="54">
        <f t="shared" si="2"/>
        <v>1.81</v>
      </c>
      <c r="IP74" s="345"/>
    </row>
    <row r="75" spans="1:250" ht="14.25" customHeight="1">
      <c r="A75" s="14"/>
      <c r="B75" s="13" t="s">
        <v>41</v>
      </c>
      <c r="C75" s="14" t="s">
        <v>5</v>
      </c>
      <c r="D75" s="12">
        <v>40</v>
      </c>
      <c r="E75" s="12">
        <v>40</v>
      </c>
      <c r="F75" s="12">
        <v>140</v>
      </c>
      <c r="G75" s="53">
        <v>254</v>
      </c>
      <c r="H75" s="54">
        <f t="shared" si="2"/>
        <v>1.81</v>
      </c>
      <c r="IP75" s="345"/>
    </row>
    <row r="76" spans="1:250" ht="16.5" customHeight="1">
      <c r="A76" s="14"/>
      <c r="B76" s="13" t="s">
        <v>6</v>
      </c>
      <c r="C76" s="14" t="s">
        <v>5</v>
      </c>
      <c r="D76" s="12">
        <v>20</v>
      </c>
      <c r="E76" s="12">
        <v>20</v>
      </c>
      <c r="F76" s="12">
        <v>71</v>
      </c>
      <c r="G76" s="53">
        <v>127</v>
      </c>
      <c r="H76" s="54">
        <f t="shared" si="2"/>
        <v>1.79</v>
      </c>
      <c r="IP76" s="345"/>
    </row>
    <row r="77" spans="1:250" ht="16.5" customHeight="1">
      <c r="A77" s="14"/>
      <c r="B77" s="13" t="s">
        <v>42</v>
      </c>
      <c r="C77" s="14" t="s">
        <v>5</v>
      </c>
      <c r="D77" s="12">
        <v>40</v>
      </c>
      <c r="E77" s="12">
        <v>40</v>
      </c>
      <c r="F77" s="12">
        <v>123</v>
      </c>
      <c r="G77" s="53">
        <v>221</v>
      </c>
      <c r="H77" s="54">
        <f t="shared" si="2"/>
        <v>1.8</v>
      </c>
      <c r="IP77" s="345"/>
    </row>
    <row r="78" spans="1:250" ht="16.5" customHeight="1">
      <c r="A78" s="14"/>
      <c r="B78" s="13" t="s">
        <v>6</v>
      </c>
      <c r="C78" s="14" t="s">
        <v>5</v>
      </c>
      <c r="D78" s="12">
        <v>20</v>
      </c>
      <c r="E78" s="12">
        <v>20</v>
      </c>
      <c r="F78" s="12">
        <v>62</v>
      </c>
      <c r="G78" s="53">
        <v>110</v>
      </c>
      <c r="H78" s="54">
        <f t="shared" si="2"/>
        <v>1.77</v>
      </c>
      <c r="IP78" s="345"/>
    </row>
    <row r="79" spans="1:250" ht="15" customHeight="1">
      <c r="A79" s="14"/>
      <c r="B79" s="13" t="s">
        <v>43</v>
      </c>
      <c r="C79" s="14" t="s">
        <v>5</v>
      </c>
      <c r="D79" s="12">
        <v>40</v>
      </c>
      <c r="E79" s="12">
        <v>40</v>
      </c>
      <c r="F79" s="12">
        <v>134</v>
      </c>
      <c r="G79" s="53">
        <v>243</v>
      </c>
      <c r="H79" s="54">
        <f t="shared" si="2"/>
        <v>1.81</v>
      </c>
      <c r="IP79" s="345"/>
    </row>
    <row r="80" spans="1:250" ht="16.5" customHeight="1">
      <c r="A80" s="14"/>
      <c r="B80" s="13" t="s">
        <v>6</v>
      </c>
      <c r="C80" s="14" t="s">
        <v>5</v>
      </c>
      <c r="D80" s="12">
        <v>20</v>
      </c>
      <c r="E80" s="12">
        <v>20</v>
      </c>
      <c r="F80" s="12">
        <v>67</v>
      </c>
      <c r="G80" s="53">
        <v>121</v>
      </c>
      <c r="H80" s="54">
        <f t="shared" si="2"/>
        <v>1.81</v>
      </c>
      <c r="IP80" s="345"/>
    </row>
    <row r="81" spans="1:250" ht="15" customHeight="1">
      <c r="A81" s="14"/>
      <c r="B81" s="13" t="s">
        <v>44</v>
      </c>
      <c r="C81" s="14" t="s">
        <v>5</v>
      </c>
      <c r="D81" s="12">
        <v>40</v>
      </c>
      <c r="E81" s="12">
        <v>40</v>
      </c>
      <c r="F81" s="12">
        <v>140</v>
      </c>
      <c r="G81" s="53">
        <v>254</v>
      </c>
      <c r="H81" s="54">
        <f t="shared" si="2"/>
        <v>1.81</v>
      </c>
      <c r="IP81" s="345"/>
    </row>
    <row r="82" spans="1:250" ht="14.25" customHeight="1">
      <c r="A82" s="14"/>
      <c r="B82" s="13" t="s">
        <v>6</v>
      </c>
      <c r="C82" s="14" t="s">
        <v>5</v>
      </c>
      <c r="D82" s="12">
        <v>20</v>
      </c>
      <c r="E82" s="12">
        <v>20</v>
      </c>
      <c r="F82" s="12">
        <v>71</v>
      </c>
      <c r="G82" s="53">
        <v>127</v>
      </c>
      <c r="H82" s="54">
        <f t="shared" si="2"/>
        <v>1.79</v>
      </c>
      <c r="IP82" s="345"/>
    </row>
    <row r="83" spans="1:250" ht="14.25" customHeight="1">
      <c r="A83" s="14"/>
      <c r="B83" s="13" t="s">
        <v>45</v>
      </c>
      <c r="C83" s="14" t="s">
        <v>5</v>
      </c>
      <c r="D83" s="12">
        <v>40</v>
      </c>
      <c r="E83" s="12">
        <v>40</v>
      </c>
      <c r="F83" s="12">
        <v>123</v>
      </c>
      <c r="G83" s="53">
        <v>221</v>
      </c>
      <c r="H83" s="54">
        <f t="shared" si="2"/>
        <v>1.8</v>
      </c>
      <c r="IP83" s="345"/>
    </row>
    <row r="84" spans="1:250" ht="14.25" customHeight="1">
      <c r="A84" s="14"/>
      <c r="B84" s="13" t="s">
        <v>6</v>
      </c>
      <c r="C84" s="14" t="s">
        <v>5</v>
      </c>
      <c r="D84" s="12">
        <v>20</v>
      </c>
      <c r="E84" s="12">
        <v>20</v>
      </c>
      <c r="F84" s="12">
        <v>62</v>
      </c>
      <c r="G84" s="53">
        <v>110</v>
      </c>
      <c r="H84" s="54">
        <f t="shared" si="2"/>
        <v>1.77</v>
      </c>
      <c r="IP84" s="345"/>
    </row>
    <row r="85" spans="1:250" ht="16.5" customHeight="1">
      <c r="A85" s="14"/>
      <c r="B85" s="13" t="s">
        <v>46</v>
      </c>
      <c r="C85" s="14" t="s">
        <v>5</v>
      </c>
      <c r="D85" s="12">
        <v>40</v>
      </c>
      <c r="E85" s="12">
        <v>40</v>
      </c>
      <c r="F85" s="12">
        <v>134</v>
      </c>
      <c r="G85" s="53">
        <v>243</v>
      </c>
      <c r="H85" s="54">
        <f t="shared" si="2"/>
        <v>1.81</v>
      </c>
      <c r="IP85" s="345"/>
    </row>
    <row r="86" spans="1:250" ht="15.75" customHeight="1">
      <c r="A86" s="14"/>
      <c r="B86" s="13" t="s">
        <v>6</v>
      </c>
      <c r="C86" s="14" t="s">
        <v>5</v>
      </c>
      <c r="D86" s="12">
        <v>20</v>
      </c>
      <c r="E86" s="12">
        <v>20</v>
      </c>
      <c r="F86" s="12">
        <v>67</v>
      </c>
      <c r="G86" s="53">
        <v>121</v>
      </c>
      <c r="H86" s="54">
        <f t="shared" si="2"/>
        <v>1.81</v>
      </c>
      <c r="IP86" s="345"/>
    </row>
    <row r="87" spans="1:250" ht="15.75" customHeight="1">
      <c r="A87" s="14"/>
      <c r="B87" s="13" t="s">
        <v>47</v>
      </c>
      <c r="C87" s="14" t="s">
        <v>5</v>
      </c>
      <c r="D87" s="12">
        <v>40</v>
      </c>
      <c r="E87" s="12">
        <v>40</v>
      </c>
      <c r="F87" s="12">
        <v>140</v>
      </c>
      <c r="G87" s="53">
        <v>254</v>
      </c>
      <c r="H87" s="54">
        <f t="shared" si="2"/>
        <v>1.81</v>
      </c>
      <c r="IP87" s="345"/>
    </row>
    <row r="88" spans="1:250" ht="13.5" customHeight="1">
      <c r="A88" s="14"/>
      <c r="B88" s="13" t="s">
        <v>6</v>
      </c>
      <c r="C88" s="14" t="s">
        <v>5</v>
      </c>
      <c r="D88" s="12">
        <v>20</v>
      </c>
      <c r="E88" s="12">
        <v>20</v>
      </c>
      <c r="F88" s="12">
        <v>71</v>
      </c>
      <c r="G88" s="53">
        <v>127</v>
      </c>
      <c r="H88" s="54">
        <f t="shared" si="2"/>
        <v>1.79</v>
      </c>
      <c r="IP88" s="345"/>
    </row>
    <row r="89" spans="1:250" ht="13.5" customHeight="1">
      <c r="A89" s="14"/>
      <c r="B89" s="13" t="s">
        <v>48</v>
      </c>
      <c r="C89" s="14" t="s">
        <v>5</v>
      </c>
      <c r="D89" s="12">
        <v>40</v>
      </c>
      <c r="E89" s="12">
        <v>40</v>
      </c>
      <c r="F89" s="12">
        <v>123</v>
      </c>
      <c r="G89" s="53">
        <v>221</v>
      </c>
      <c r="H89" s="54">
        <f t="shared" si="2"/>
        <v>1.8</v>
      </c>
      <c r="IP89" s="345"/>
    </row>
    <row r="90" spans="1:250" ht="13.5" customHeight="1">
      <c r="A90" s="14"/>
      <c r="B90" s="13" t="s">
        <v>6</v>
      </c>
      <c r="C90" s="14" t="s">
        <v>5</v>
      </c>
      <c r="D90" s="12">
        <v>20</v>
      </c>
      <c r="E90" s="12">
        <v>20</v>
      </c>
      <c r="F90" s="12">
        <v>62</v>
      </c>
      <c r="G90" s="53">
        <v>110</v>
      </c>
      <c r="H90" s="54">
        <f t="shared" si="2"/>
        <v>1.77</v>
      </c>
      <c r="IP90" s="345"/>
    </row>
    <row r="91" spans="1:250" ht="15.75" customHeight="1">
      <c r="A91" s="14"/>
      <c r="B91" s="13" t="s">
        <v>49</v>
      </c>
      <c r="C91" s="14" t="s">
        <v>5</v>
      </c>
      <c r="D91" s="12">
        <v>40</v>
      </c>
      <c r="E91" s="12">
        <v>40</v>
      </c>
      <c r="F91" s="12">
        <v>134</v>
      </c>
      <c r="G91" s="53">
        <v>243</v>
      </c>
      <c r="H91" s="54">
        <f t="shared" si="2"/>
        <v>1.81</v>
      </c>
      <c r="IP91" s="345"/>
    </row>
    <row r="92" spans="1:250" ht="15.75" customHeight="1">
      <c r="A92" s="14"/>
      <c r="B92" s="13" t="s">
        <v>6</v>
      </c>
      <c r="C92" s="14" t="s">
        <v>5</v>
      </c>
      <c r="D92" s="12">
        <v>20</v>
      </c>
      <c r="E92" s="12">
        <v>20</v>
      </c>
      <c r="F92" s="12">
        <v>67</v>
      </c>
      <c r="G92" s="53">
        <v>121</v>
      </c>
      <c r="H92" s="54">
        <f t="shared" si="2"/>
        <v>1.81</v>
      </c>
      <c r="IP92" s="345"/>
    </row>
    <row r="93" spans="1:250" ht="18" customHeight="1">
      <c r="A93" s="14"/>
      <c r="B93" s="13" t="s">
        <v>50</v>
      </c>
      <c r="C93" s="14" t="s">
        <v>5</v>
      </c>
      <c r="D93" s="12">
        <v>40</v>
      </c>
      <c r="E93" s="12">
        <v>40</v>
      </c>
      <c r="F93" s="12">
        <v>140</v>
      </c>
      <c r="G93" s="53">
        <v>254</v>
      </c>
      <c r="H93" s="54">
        <f t="shared" si="2"/>
        <v>1.81</v>
      </c>
      <c r="IP93" s="345"/>
    </row>
    <row r="94" spans="1:250" ht="14.25" customHeight="1">
      <c r="A94" s="14"/>
      <c r="B94" s="13" t="s">
        <v>6</v>
      </c>
      <c r="C94" s="14" t="s">
        <v>5</v>
      </c>
      <c r="D94" s="12">
        <v>20</v>
      </c>
      <c r="E94" s="12">
        <v>20</v>
      </c>
      <c r="F94" s="12">
        <v>71</v>
      </c>
      <c r="G94" s="53">
        <v>127</v>
      </c>
      <c r="H94" s="54">
        <f t="shared" si="2"/>
        <v>1.79</v>
      </c>
      <c r="IP94" s="345"/>
    </row>
    <row r="95" spans="1:250" ht="14.25" customHeight="1">
      <c r="A95" s="14"/>
      <c r="B95" s="13" t="s">
        <v>51</v>
      </c>
      <c r="C95" s="14" t="s">
        <v>5</v>
      </c>
      <c r="D95" s="12">
        <v>40</v>
      </c>
      <c r="E95" s="12">
        <v>40</v>
      </c>
      <c r="F95" s="12">
        <v>123</v>
      </c>
      <c r="G95" s="53">
        <v>221</v>
      </c>
      <c r="H95" s="54">
        <f t="shared" si="2"/>
        <v>1.8</v>
      </c>
      <c r="IP95" s="345"/>
    </row>
    <row r="96" spans="1:250" ht="14.25" customHeight="1">
      <c r="A96" s="14"/>
      <c r="B96" s="13" t="s">
        <v>6</v>
      </c>
      <c r="C96" s="14" t="s">
        <v>5</v>
      </c>
      <c r="D96" s="12">
        <v>20</v>
      </c>
      <c r="E96" s="12">
        <v>20</v>
      </c>
      <c r="F96" s="12">
        <v>62</v>
      </c>
      <c r="G96" s="53">
        <v>110</v>
      </c>
      <c r="H96" s="54">
        <f t="shared" si="2"/>
        <v>1.77</v>
      </c>
      <c r="IP96" s="345"/>
    </row>
    <row r="97" spans="1:250" ht="14.25" customHeight="1">
      <c r="A97" s="14"/>
      <c r="B97" s="13" t="s">
        <v>52</v>
      </c>
      <c r="C97" s="14" t="s">
        <v>5</v>
      </c>
      <c r="D97" s="12">
        <v>40</v>
      </c>
      <c r="E97" s="12">
        <v>40</v>
      </c>
      <c r="F97" s="12">
        <v>134</v>
      </c>
      <c r="G97" s="53">
        <v>243</v>
      </c>
      <c r="H97" s="54">
        <f t="shared" si="2"/>
        <v>1.81</v>
      </c>
      <c r="IP97" s="345"/>
    </row>
    <row r="98" spans="1:250" ht="12.75" customHeight="1">
      <c r="A98" s="17"/>
      <c r="B98" s="16" t="s">
        <v>6</v>
      </c>
      <c r="C98" s="17" t="s">
        <v>5</v>
      </c>
      <c r="D98" s="15">
        <v>20</v>
      </c>
      <c r="E98" s="15">
        <v>20</v>
      </c>
      <c r="F98" s="15">
        <v>67</v>
      </c>
      <c r="G98" s="60">
        <v>121</v>
      </c>
      <c r="H98" s="82">
        <f t="shared" si="2"/>
        <v>1.81</v>
      </c>
      <c r="IP98" s="345"/>
    </row>
    <row r="99" spans="1:250" ht="12.75" customHeight="1">
      <c r="A99" s="90"/>
      <c r="B99" s="88" t="s">
        <v>53</v>
      </c>
      <c r="C99" s="90" t="s">
        <v>5</v>
      </c>
      <c r="D99" s="131">
        <v>40</v>
      </c>
      <c r="E99" s="131">
        <v>40</v>
      </c>
      <c r="F99" s="131">
        <v>140</v>
      </c>
      <c r="G99" s="132">
        <v>254</v>
      </c>
      <c r="H99" s="84">
        <f t="shared" si="2"/>
        <v>1.81</v>
      </c>
      <c r="IP99" s="345"/>
    </row>
    <row r="100" spans="1:250" ht="14.25" customHeight="1">
      <c r="A100" s="90"/>
      <c r="B100" s="88" t="s">
        <v>6</v>
      </c>
      <c r="C100" s="90" t="s">
        <v>5</v>
      </c>
      <c r="D100" s="131">
        <v>20</v>
      </c>
      <c r="E100" s="131">
        <v>20</v>
      </c>
      <c r="F100" s="131">
        <v>71</v>
      </c>
      <c r="G100" s="132">
        <v>127</v>
      </c>
      <c r="H100" s="84">
        <f t="shared" si="2"/>
        <v>1.79</v>
      </c>
      <c r="IP100" s="345"/>
    </row>
    <row r="101" spans="1:250" ht="14.25" customHeight="1">
      <c r="A101" s="31"/>
      <c r="B101" s="30" t="s">
        <v>54</v>
      </c>
      <c r="C101" s="31" t="s">
        <v>5</v>
      </c>
      <c r="D101" s="29">
        <v>40</v>
      </c>
      <c r="E101" s="29">
        <v>40</v>
      </c>
      <c r="F101" s="29">
        <v>123</v>
      </c>
      <c r="G101" s="119">
        <v>221</v>
      </c>
      <c r="H101" s="52">
        <f t="shared" si="2"/>
        <v>1.8</v>
      </c>
      <c r="IP101" s="345"/>
    </row>
    <row r="102" spans="1:250" ht="14.25" customHeight="1">
      <c r="A102" s="31"/>
      <c r="B102" s="16" t="s">
        <v>6</v>
      </c>
      <c r="C102" s="14" t="s">
        <v>5</v>
      </c>
      <c r="D102" s="12">
        <v>20</v>
      </c>
      <c r="E102" s="12">
        <v>20</v>
      </c>
      <c r="F102" s="12">
        <v>62</v>
      </c>
      <c r="G102" s="53">
        <v>110</v>
      </c>
      <c r="H102" s="54">
        <f t="shared" si="2"/>
        <v>1.77</v>
      </c>
      <c r="IP102" s="345"/>
    </row>
    <row r="103" spans="1:250" ht="14.25" customHeight="1">
      <c r="A103" s="14"/>
      <c r="B103" s="13" t="s">
        <v>55</v>
      </c>
      <c r="C103" s="14" t="s">
        <v>5</v>
      </c>
      <c r="D103" s="12">
        <v>40</v>
      </c>
      <c r="E103" s="12">
        <v>40</v>
      </c>
      <c r="F103" s="12">
        <v>134</v>
      </c>
      <c r="G103" s="53">
        <v>243</v>
      </c>
      <c r="H103" s="54">
        <f aca="true" t="shared" si="3" ref="H103:H128">G103/F103</f>
        <v>1.81</v>
      </c>
      <c r="IP103" s="345"/>
    </row>
    <row r="104" spans="1:250" ht="13.5" customHeight="1">
      <c r="A104" s="14"/>
      <c r="B104" s="13" t="s">
        <v>6</v>
      </c>
      <c r="C104" s="14" t="s">
        <v>5</v>
      </c>
      <c r="D104" s="12">
        <v>20</v>
      </c>
      <c r="E104" s="12">
        <v>20</v>
      </c>
      <c r="F104" s="12">
        <v>67</v>
      </c>
      <c r="G104" s="53">
        <v>121</v>
      </c>
      <c r="H104" s="54">
        <f t="shared" si="3"/>
        <v>1.81</v>
      </c>
      <c r="IP104" s="345"/>
    </row>
    <row r="105" spans="1:250" ht="14.25" customHeight="1">
      <c r="A105" s="14"/>
      <c r="B105" s="13" t="s">
        <v>56</v>
      </c>
      <c r="C105" s="14" t="s">
        <v>5</v>
      </c>
      <c r="D105" s="12">
        <v>40</v>
      </c>
      <c r="E105" s="12">
        <v>40</v>
      </c>
      <c r="F105" s="12">
        <v>140</v>
      </c>
      <c r="G105" s="53">
        <v>254</v>
      </c>
      <c r="H105" s="54">
        <f t="shared" si="3"/>
        <v>1.81</v>
      </c>
      <c r="IP105" s="345"/>
    </row>
    <row r="106" spans="1:250" ht="13.5" customHeight="1">
      <c r="A106" s="17"/>
      <c r="B106" s="13" t="s">
        <v>6</v>
      </c>
      <c r="C106" s="14" t="s">
        <v>5</v>
      </c>
      <c r="D106" s="12">
        <v>20</v>
      </c>
      <c r="E106" s="12">
        <v>20</v>
      </c>
      <c r="F106" s="12">
        <v>71</v>
      </c>
      <c r="G106" s="53">
        <v>127</v>
      </c>
      <c r="H106" s="54">
        <f t="shared" si="3"/>
        <v>1.79</v>
      </c>
      <c r="IP106" s="345"/>
    </row>
    <row r="107" spans="1:250" ht="13.5" customHeight="1">
      <c r="A107" s="17"/>
      <c r="B107" s="13" t="s">
        <v>57</v>
      </c>
      <c r="C107" s="14" t="s">
        <v>5</v>
      </c>
      <c r="D107" s="12">
        <v>40</v>
      </c>
      <c r="E107" s="12">
        <v>40</v>
      </c>
      <c r="F107" s="12">
        <v>123</v>
      </c>
      <c r="G107" s="53">
        <v>221</v>
      </c>
      <c r="H107" s="54">
        <f t="shared" si="3"/>
        <v>1.8</v>
      </c>
      <c r="IP107" s="345"/>
    </row>
    <row r="108" spans="1:250" ht="13.5" customHeight="1">
      <c r="A108" s="17"/>
      <c r="B108" s="13" t="s">
        <v>6</v>
      </c>
      <c r="C108" s="14" t="s">
        <v>5</v>
      </c>
      <c r="D108" s="12">
        <v>20</v>
      </c>
      <c r="E108" s="12">
        <v>20</v>
      </c>
      <c r="F108" s="12">
        <v>62</v>
      </c>
      <c r="G108" s="53">
        <v>110</v>
      </c>
      <c r="H108" s="54">
        <f t="shared" si="3"/>
        <v>1.77</v>
      </c>
      <c r="IP108" s="345"/>
    </row>
    <row r="109" spans="1:250" ht="15.75" customHeight="1">
      <c r="A109" s="31"/>
      <c r="B109" s="30" t="s">
        <v>58</v>
      </c>
      <c r="C109" s="14" t="s">
        <v>5</v>
      </c>
      <c r="D109" s="12">
        <v>40</v>
      </c>
      <c r="E109" s="12">
        <v>40</v>
      </c>
      <c r="F109" s="12">
        <v>134</v>
      </c>
      <c r="G109" s="53">
        <v>243</v>
      </c>
      <c r="H109" s="54">
        <f t="shared" si="3"/>
        <v>1.81</v>
      </c>
      <c r="IP109" s="345"/>
    </row>
    <row r="110" spans="1:250" ht="15" customHeight="1">
      <c r="A110" s="14"/>
      <c r="B110" s="13" t="s">
        <v>6</v>
      </c>
      <c r="C110" s="14" t="s">
        <v>5</v>
      </c>
      <c r="D110" s="12">
        <v>20</v>
      </c>
      <c r="E110" s="12">
        <v>20</v>
      </c>
      <c r="F110" s="12">
        <v>67</v>
      </c>
      <c r="G110" s="53">
        <v>121</v>
      </c>
      <c r="H110" s="54">
        <f t="shared" si="3"/>
        <v>1.81</v>
      </c>
      <c r="IP110" s="345"/>
    </row>
    <row r="111" spans="1:250" ht="15" customHeight="1">
      <c r="A111" s="14"/>
      <c r="B111" s="13" t="s">
        <v>59</v>
      </c>
      <c r="C111" s="14" t="s">
        <v>5</v>
      </c>
      <c r="D111" s="12">
        <v>40</v>
      </c>
      <c r="E111" s="12">
        <v>40</v>
      </c>
      <c r="F111" s="12">
        <v>140</v>
      </c>
      <c r="G111" s="53">
        <v>254</v>
      </c>
      <c r="H111" s="54">
        <f t="shared" si="3"/>
        <v>1.81</v>
      </c>
      <c r="IP111" s="345"/>
    </row>
    <row r="112" spans="1:250" ht="12.75">
      <c r="A112" s="14"/>
      <c r="B112" s="13" t="s">
        <v>6</v>
      </c>
      <c r="C112" s="14" t="s">
        <v>5</v>
      </c>
      <c r="D112" s="12">
        <v>20</v>
      </c>
      <c r="E112" s="12">
        <v>20</v>
      </c>
      <c r="F112" s="12">
        <v>71</v>
      </c>
      <c r="G112" s="53">
        <v>127</v>
      </c>
      <c r="H112" s="54">
        <f t="shared" si="3"/>
        <v>1.79</v>
      </c>
      <c r="IP112" s="345"/>
    </row>
    <row r="113" spans="1:250" ht="12.75">
      <c r="A113" s="14"/>
      <c r="B113" s="13" t="s">
        <v>60</v>
      </c>
      <c r="C113" s="14" t="s">
        <v>5</v>
      </c>
      <c r="D113" s="12">
        <v>40</v>
      </c>
      <c r="E113" s="12">
        <v>40</v>
      </c>
      <c r="F113" s="12">
        <v>123</v>
      </c>
      <c r="G113" s="53">
        <v>221</v>
      </c>
      <c r="H113" s="54">
        <f t="shared" si="3"/>
        <v>1.8</v>
      </c>
      <c r="IP113" s="345"/>
    </row>
    <row r="114" spans="1:250" ht="12.75">
      <c r="A114" s="14"/>
      <c r="B114" s="13" t="s">
        <v>6</v>
      </c>
      <c r="C114" s="14" t="s">
        <v>5</v>
      </c>
      <c r="D114" s="12">
        <v>20</v>
      </c>
      <c r="E114" s="12">
        <v>20</v>
      </c>
      <c r="F114" s="12">
        <v>62</v>
      </c>
      <c r="G114" s="53">
        <v>110</v>
      </c>
      <c r="H114" s="54">
        <f t="shared" si="3"/>
        <v>1.77</v>
      </c>
      <c r="IP114" s="345"/>
    </row>
    <row r="115" spans="1:250" ht="12.75" customHeight="1">
      <c r="A115" s="14"/>
      <c r="B115" s="13" t="s">
        <v>61</v>
      </c>
      <c r="C115" s="14" t="s">
        <v>5</v>
      </c>
      <c r="D115" s="12">
        <v>40</v>
      </c>
      <c r="E115" s="12">
        <v>40</v>
      </c>
      <c r="F115" s="12">
        <v>134</v>
      </c>
      <c r="G115" s="53">
        <v>243</v>
      </c>
      <c r="H115" s="54">
        <f t="shared" si="3"/>
        <v>1.81</v>
      </c>
      <c r="IP115" s="345"/>
    </row>
    <row r="116" spans="1:250" ht="13.5" customHeight="1">
      <c r="A116" s="14"/>
      <c r="B116" s="13" t="s">
        <v>6</v>
      </c>
      <c r="C116" s="14" t="s">
        <v>5</v>
      </c>
      <c r="D116" s="12">
        <v>20</v>
      </c>
      <c r="E116" s="12">
        <v>20</v>
      </c>
      <c r="F116" s="12">
        <v>67</v>
      </c>
      <c r="G116" s="53">
        <v>121</v>
      </c>
      <c r="H116" s="54">
        <f t="shared" si="3"/>
        <v>1.81</v>
      </c>
      <c r="IP116" s="345"/>
    </row>
    <row r="117" spans="1:250" ht="12" customHeight="1">
      <c r="A117" s="14"/>
      <c r="B117" s="13" t="s">
        <v>62</v>
      </c>
      <c r="C117" s="14" t="s">
        <v>5</v>
      </c>
      <c r="D117" s="12">
        <v>40</v>
      </c>
      <c r="E117" s="12">
        <v>40</v>
      </c>
      <c r="F117" s="12">
        <v>140</v>
      </c>
      <c r="G117" s="53">
        <v>254</v>
      </c>
      <c r="H117" s="54">
        <f t="shared" si="3"/>
        <v>1.81</v>
      </c>
      <c r="IP117" s="345"/>
    </row>
    <row r="118" spans="1:250" ht="12.75" customHeight="1">
      <c r="A118" s="14"/>
      <c r="B118" s="13" t="s">
        <v>6</v>
      </c>
      <c r="C118" s="14" t="s">
        <v>5</v>
      </c>
      <c r="D118" s="12">
        <v>20</v>
      </c>
      <c r="E118" s="12">
        <v>20</v>
      </c>
      <c r="F118" s="12">
        <v>71</v>
      </c>
      <c r="G118" s="53">
        <v>127</v>
      </c>
      <c r="H118" s="54">
        <f t="shared" si="3"/>
        <v>1.79</v>
      </c>
      <c r="IP118" s="345"/>
    </row>
    <row r="119" spans="1:250" ht="12.75" customHeight="1">
      <c r="A119" s="14"/>
      <c r="B119" s="13" t="s">
        <v>63</v>
      </c>
      <c r="C119" s="14" t="s">
        <v>5</v>
      </c>
      <c r="D119" s="12">
        <v>40</v>
      </c>
      <c r="E119" s="12">
        <v>40</v>
      </c>
      <c r="F119" s="12">
        <v>123</v>
      </c>
      <c r="G119" s="53">
        <v>221</v>
      </c>
      <c r="H119" s="54">
        <f t="shared" si="3"/>
        <v>1.8</v>
      </c>
      <c r="IP119" s="345"/>
    </row>
    <row r="120" spans="1:250" ht="12.75" customHeight="1">
      <c r="A120" s="14"/>
      <c r="B120" s="13" t="s">
        <v>6</v>
      </c>
      <c r="C120" s="14" t="s">
        <v>5</v>
      </c>
      <c r="D120" s="12">
        <v>20</v>
      </c>
      <c r="E120" s="12">
        <v>20</v>
      </c>
      <c r="F120" s="12">
        <v>62</v>
      </c>
      <c r="G120" s="53">
        <v>110</v>
      </c>
      <c r="H120" s="54">
        <f t="shared" si="3"/>
        <v>1.77</v>
      </c>
      <c r="IP120" s="345"/>
    </row>
    <row r="121" spans="1:250" ht="13.5" customHeight="1">
      <c r="A121" s="14"/>
      <c r="B121" s="13" t="s">
        <v>64</v>
      </c>
      <c r="C121" s="14" t="s">
        <v>5</v>
      </c>
      <c r="D121" s="3">
        <v>30</v>
      </c>
      <c r="E121" s="3">
        <v>40</v>
      </c>
      <c r="F121" s="12">
        <v>140</v>
      </c>
      <c r="G121" s="303">
        <v>272</v>
      </c>
      <c r="H121" s="304">
        <f t="shared" si="3"/>
        <v>1.94</v>
      </c>
      <c r="IP121" s="347">
        <v>0.2</v>
      </c>
    </row>
    <row r="122" spans="1:250" ht="15" customHeight="1">
      <c r="A122" s="17"/>
      <c r="B122" s="13" t="s">
        <v>6</v>
      </c>
      <c r="C122" s="14" t="s">
        <v>5</v>
      </c>
      <c r="D122" s="3">
        <v>15</v>
      </c>
      <c r="E122" s="3">
        <v>20</v>
      </c>
      <c r="F122" s="12">
        <v>71</v>
      </c>
      <c r="G122" s="303">
        <v>136</v>
      </c>
      <c r="H122" s="305">
        <f t="shared" si="3"/>
        <v>1.92</v>
      </c>
      <c r="IP122" s="347">
        <v>0.2</v>
      </c>
    </row>
    <row r="123" spans="1:250" ht="15.75" customHeight="1">
      <c r="A123" s="14"/>
      <c r="B123" s="13" t="s">
        <v>65</v>
      </c>
      <c r="C123" s="14" t="s">
        <v>5</v>
      </c>
      <c r="D123" s="12">
        <v>40</v>
      </c>
      <c r="E123" s="12">
        <v>40</v>
      </c>
      <c r="F123" s="12">
        <v>150</v>
      </c>
      <c r="G123" s="83">
        <v>262</v>
      </c>
      <c r="H123" s="84">
        <f t="shared" si="3"/>
        <v>1.75</v>
      </c>
      <c r="IP123" s="345"/>
    </row>
    <row r="124" spans="1:250" ht="15" customHeight="1">
      <c r="A124" s="31"/>
      <c r="B124" s="13" t="s">
        <v>6</v>
      </c>
      <c r="C124" s="14" t="s">
        <v>5</v>
      </c>
      <c r="D124" s="12">
        <v>20</v>
      </c>
      <c r="E124" s="12">
        <v>20</v>
      </c>
      <c r="F124" s="12">
        <v>75</v>
      </c>
      <c r="G124" s="83">
        <v>141</v>
      </c>
      <c r="H124" s="84">
        <f t="shared" si="3"/>
        <v>1.88</v>
      </c>
      <c r="IP124" s="345"/>
    </row>
    <row r="125" spans="1:250" ht="15" customHeight="1">
      <c r="A125" s="31"/>
      <c r="B125" s="13" t="s">
        <v>66</v>
      </c>
      <c r="C125" s="14" t="s">
        <v>5</v>
      </c>
      <c r="D125" s="12">
        <v>40</v>
      </c>
      <c r="E125" s="12">
        <v>40</v>
      </c>
      <c r="F125" s="12">
        <v>156</v>
      </c>
      <c r="G125" s="83">
        <v>273</v>
      </c>
      <c r="H125" s="84">
        <f t="shared" si="3"/>
        <v>1.75</v>
      </c>
      <c r="IP125" s="345"/>
    </row>
    <row r="126" spans="1:250" ht="15" customHeight="1">
      <c r="A126" s="31"/>
      <c r="B126" s="13" t="s">
        <v>6</v>
      </c>
      <c r="C126" s="14" t="s">
        <v>5</v>
      </c>
      <c r="D126" s="12">
        <v>20</v>
      </c>
      <c r="E126" s="12">
        <v>20</v>
      </c>
      <c r="F126" s="12">
        <v>78</v>
      </c>
      <c r="G126" s="83">
        <v>146</v>
      </c>
      <c r="H126" s="84">
        <f t="shared" si="3"/>
        <v>1.87</v>
      </c>
      <c r="IP126" s="345"/>
    </row>
    <row r="127" spans="1:250" ht="15" customHeight="1">
      <c r="A127" s="31"/>
      <c r="B127" s="13" t="s">
        <v>67</v>
      </c>
      <c r="C127" s="14" t="s">
        <v>5</v>
      </c>
      <c r="D127" s="12">
        <v>40</v>
      </c>
      <c r="E127" s="12">
        <v>40</v>
      </c>
      <c r="F127" s="12">
        <v>139</v>
      </c>
      <c r="G127" s="83">
        <v>240</v>
      </c>
      <c r="H127" s="84">
        <f t="shared" si="3"/>
        <v>1.73</v>
      </c>
      <c r="IP127" s="345"/>
    </row>
    <row r="128" spans="1:250" ht="15" customHeight="1">
      <c r="A128" s="31"/>
      <c r="B128" s="16" t="s">
        <v>6</v>
      </c>
      <c r="C128" s="17" t="s">
        <v>5</v>
      </c>
      <c r="D128" s="15">
        <v>20</v>
      </c>
      <c r="E128" s="15">
        <v>20</v>
      </c>
      <c r="F128" s="15">
        <v>70</v>
      </c>
      <c r="G128" s="110">
        <v>130</v>
      </c>
      <c r="H128" s="150">
        <f t="shared" si="3"/>
        <v>1.86</v>
      </c>
      <c r="IP128" s="345"/>
    </row>
    <row r="129" spans="1:250" ht="15" customHeight="1">
      <c r="A129" s="46"/>
      <c r="B129" s="367" t="s">
        <v>530</v>
      </c>
      <c r="C129" s="367"/>
      <c r="D129" s="367"/>
      <c r="E129" s="367"/>
      <c r="F129" s="367"/>
      <c r="G129" s="367"/>
      <c r="H129" s="367"/>
      <c r="IP129" s="345"/>
    </row>
    <row r="130" spans="1:250" ht="26.25" customHeight="1">
      <c r="A130" s="31"/>
      <c r="B130" s="30" t="s">
        <v>531</v>
      </c>
      <c r="C130" s="31" t="s">
        <v>5</v>
      </c>
      <c r="D130" s="29"/>
      <c r="E130" s="29" t="s">
        <v>534</v>
      </c>
      <c r="F130" s="151"/>
      <c r="G130" s="152">
        <v>385</v>
      </c>
      <c r="H130" s="153"/>
      <c r="IP130" s="345"/>
    </row>
    <row r="131" spans="1:250" ht="27" customHeight="1">
      <c r="A131" s="31"/>
      <c r="B131" s="13" t="s">
        <v>532</v>
      </c>
      <c r="C131" s="64" t="s">
        <v>533</v>
      </c>
      <c r="D131" s="12"/>
      <c r="E131" s="12" t="s">
        <v>535</v>
      </c>
      <c r="F131" s="124"/>
      <c r="G131" s="132">
        <v>3002</v>
      </c>
      <c r="H131" s="84"/>
      <c r="IP131" s="345"/>
    </row>
    <row r="132" spans="1:250" ht="16.5" customHeight="1">
      <c r="A132" s="14"/>
      <c r="B132" s="408" t="s">
        <v>413</v>
      </c>
      <c r="C132" s="408"/>
      <c r="D132" s="408"/>
      <c r="E132" s="408"/>
      <c r="F132" s="408"/>
      <c r="G132" s="409"/>
      <c r="H132" s="410"/>
      <c r="IP132" s="345"/>
    </row>
    <row r="133" spans="1:250" ht="26.25" customHeight="1">
      <c r="A133" s="46"/>
      <c r="B133" s="13" t="s">
        <v>68</v>
      </c>
      <c r="C133" s="17" t="s">
        <v>69</v>
      </c>
      <c r="D133" s="12">
        <v>40</v>
      </c>
      <c r="E133" s="12">
        <v>40</v>
      </c>
      <c r="F133" s="12">
        <v>139</v>
      </c>
      <c r="G133" s="83">
        <v>274</v>
      </c>
      <c r="H133" s="84">
        <f>G133/F133</f>
        <v>1.97</v>
      </c>
      <c r="IP133" s="345"/>
    </row>
    <row r="134" spans="1:250" ht="13.5" customHeight="1">
      <c r="A134" s="46"/>
      <c r="B134" s="13" t="s">
        <v>70</v>
      </c>
      <c r="C134" s="14" t="s">
        <v>71</v>
      </c>
      <c r="D134" s="3"/>
      <c r="E134" s="3">
        <v>20</v>
      </c>
      <c r="F134" s="12"/>
      <c r="G134" s="53">
        <v>181</v>
      </c>
      <c r="H134" s="52"/>
      <c r="IP134" s="345"/>
    </row>
    <row r="135" spans="1:250" ht="13.5" customHeight="1">
      <c r="A135" s="46"/>
      <c r="B135" s="13" t="s">
        <v>70</v>
      </c>
      <c r="C135" s="14" t="s">
        <v>71</v>
      </c>
      <c r="D135" s="3">
        <v>5</v>
      </c>
      <c r="E135" s="12"/>
      <c r="F135" s="12">
        <v>41</v>
      </c>
      <c r="G135" s="53"/>
      <c r="H135" s="52"/>
      <c r="IP135" s="345"/>
    </row>
    <row r="136" spans="1:250" ht="13.5" customHeight="1">
      <c r="A136" s="46"/>
      <c r="B136" s="13" t="s">
        <v>72</v>
      </c>
      <c r="C136" s="14" t="s">
        <v>71</v>
      </c>
      <c r="D136" s="12">
        <v>20</v>
      </c>
      <c r="E136" s="12">
        <v>20</v>
      </c>
      <c r="F136" s="12">
        <v>67</v>
      </c>
      <c r="G136" s="53">
        <v>127</v>
      </c>
      <c r="H136" s="54">
        <f>G136/F136</f>
        <v>1.9</v>
      </c>
      <c r="IP136" s="345"/>
    </row>
    <row r="137" spans="1:250" ht="12.75" customHeight="1">
      <c r="A137" s="2">
        <v>2</v>
      </c>
      <c r="B137" s="390" t="s">
        <v>414</v>
      </c>
      <c r="C137" s="390"/>
      <c r="D137" s="390"/>
      <c r="E137" s="390"/>
      <c r="F137" s="390"/>
      <c r="G137" s="390"/>
      <c r="H137" s="411"/>
      <c r="IP137" s="345"/>
    </row>
    <row r="138" spans="1:250" ht="17.25" customHeight="1">
      <c r="A138" s="14"/>
      <c r="B138" s="13" t="s">
        <v>73</v>
      </c>
      <c r="C138" s="14" t="s">
        <v>74</v>
      </c>
      <c r="D138" s="12">
        <v>10</v>
      </c>
      <c r="E138" s="12">
        <v>10</v>
      </c>
      <c r="F138" s="12">
        <v>27</v>
      </c>
      <c r="G138" s="306">
        <v>53</v>
      </c>
      <c r="H138" s="307">
        <f aca="true" t="shared" si="4" ref="H138:H144">G138/F138</f>
        <v>1.96</v>
      </c>
      <c r="IP138" s="347">
        <v>0.05</v>
      </c>
    </row>
    <row r="139" spans="1:250" ht="14.25" customHeight="1">
      <c r="A139" s="14"/>
      <c r="B139" s="13" t="s">
        <v>75</v>
      </c>
      <c r="C139" s="14" t="s">
        <v>74</v>
      </c>
      <c r="D139" s="12">
        <v>9</v>
      </c>
      <c r="E139" s="12">
        <v>10</v>
      </c>
      <c r="F139" s="12">
        <v>25</v>
      </c>
      <c r="G139" s="306">
        <v>53</v>
      </c>
      <c r="H139" s="307">
        <f t="shared" si="4"/>
        <v>2.12</v>
      </c>
      <c r="IP139" s="347">
        <v>0.05</v>
      </c>
    </row>
    <row r="140" spans="1:250" ht="14.25" customHeight="1">
      <c r="A140" s="14"/>
      <c r="B140" s="13" t="s">
        <v>76</v>
      </c>
      <c r="C140" s="14" t="s">
        <v>74</v>
      </c>
      <c r="D140" s="12">
        <v>9</v>
      </c>
      <c r="E140" s="12">
        <v>10</v>
      </c>
      <c r="F140" s="12">
        <v>25</v>
      </c>
      <c r="G140" s="306">
        <v>53</v>
      </c>
      <c r="H140" s="307">
        <f t="shared" si="4"/>
        <v>2.12</v>
      </c>
      <c r="IP140" s="347">
        <v>0.05</v>
      </c>
    </row>
    <row r="141" spans="1:250" ht="13.5" customHeight="1">
      <c r="A141" s="14"/>
      <c r="B141" s="13" t="s">
        <v>77</v>
      </c>
      <c r="C141" s="14" t="s">
        <v>74</v>
      </c>
      <c r="D141" s="12">
        <v>9</v>
      </c>
      <c r="E141" s="12">
        <v>10</v>
      </c>
      <c r="F141" s="12">
        <v>25</v>
      </c>
      <c r="G141" s="306">
        <v>53</v>
      </c>
      <c r="H141" s="307">
        <f t="shared" si="4"/>
        <v>2.12</v>
      </c>
      <c r="IP141" s="347">
        <v>0.05</v>
      </c>
    </row>
    <row r="142" spans="1:250" ht="16.5" customHeight="1">
      <c r="A142" s="14"/>
      <c r="B142" s="13" t="s">
        <v>78</v>
      </c>
      <c r="C142" s="14" t="s">
        <v>74</v>
      </c>
      <c r="D142" s="12">
        <v>9</v>
      </c>
      <c r="E142" s="12">
        <v>10</v>
      </c>
      <c r="F142" s="12">
        <v>25</v>
      </c>
      <c r="G142" s="306">
        <v>53</v>
      </c>
      <c r="H142" s="307">
        <f t="shared" si="4"/>
        <v>2.12</v>
      </c>
      <c r="IP142" s="347">
        <v>0.05</v>
      </c>
    </row>
    <row r="143" spans="1:250" ht="17.25" customHeight="1">
      <c r="A143" s="14"/>
      <c r="B143" s="13" t="s">
        <v>79</v>
      </c>
      <c r="C143" s="14" t="s">
        <v>74</v>
      </c>
      <c r="D143" s="12">
        <v>8</v>
      </c>
      <c r="E143" s="12">
        <v>10</v>
      </c>
      <c r="F143" s="12">
        <v>28</v>
      </c>
      <c r="G143" s="306">
        <v>61</v>
      </c>
      <c r="H143" s="307">
        <f t="shared" si="4"/>
        <v>2.18</v>
      </c>
      <c r="IP143" s="347">
        <v>0.05</v>
      </c>
    </row>
    <row r="144" spans="1:250" ht="14.25" customHeight="1">
      <c r="A144" s="14"/>
      <c r="B144" s="13" t="s">
        <v>80</v>
      </c>
      <c r="C144" s="14" t="s">
        <v>74</v>
      </c>
      <c r="D144" s="12">
        <v>10</v>
      </c>
      <c r="E144" s="12">
        <v>10</v>
      </c>
      <c r="F144" s="12">
        <v>40</v>
      </c>
      <c r="G144" s="306">
        <v>70</v>
      </c>
      <c r="H144" s="307">
        <f t="shared" si="4"/>
        <v>1.75</v>
      </c>
      <c r="IP144" s="347">
        <v>0.05</v>
      </c>
    </row>
    <row r="145" spans="1:252" ht="12.75">
      <c r="A145" s="2">
        <v>3</v>
      </c>
      <c r="B145" s="35" t="s">
        <v>415</v>
      </c>
      <c r="C145" s="2"/>
      <c r="D145" s="85"/>
      <c r="E145" s="85"/>
      <c r="F145" s="85"/>
      <c r="G145" s="86"/>
      <c r="H145" s="87"/>
      <c r="IP145" s="345"/>
      <c r="IQ145" t="s">
        <v>698</v>
      </c>
      <c r="IR145" t="s">
        <v>699</v>
      </c>
    </row>
    <row r="146" spans="1:250" ht="15" customHeight="1">
      <c r="A146" s="17"/>
      <c r="B146" s="40" t="s">
        <v>81</v>
      </c>
      <c r="C146" s="17" t="s">
        <v>74</v>
      </c>
      <c r="D146" s="15"/>
      <c r="E146" s="15"/>
      <c r="F146" s="92">
        <v>200</v>
      </c>
      <c r="G146" s="308">
        <f>SUM(G147:G153)</f>
        <v>351</v>
      </c>
      <c r="H146" s="309">
        <f aca="true" t="shared" si="5" ref="H146:H153">G146/F146</f>
        <v>1.76</v>
      </c>
      <c r="IP146" s="358">
        <f>(IR147+IR148+IR149+IR150+IR151+IR152+IR153)/(IQ147+IQ148+IQ149+IQ150+IQ151+IQ152+IQ153)*100</f>
        <v>8.5</v>
      </c>
    </row>
    <row r="147" spans="1:252" ht="15" customHeight="1">
      <c r="A147" s="17"/>
      <c r="B147" s="16" t="s">
        <v>73</v>
      </c>
      <c r="C147" s="17"/>
      <c r="D147" s="15"/>
      <c r="E147" s="15"/>
      <c r="F147" s="15">
        <f>F138</f>
        <v>27</v>
      </c>
      <c r="G147" s="312">
        <f>G138</f>
        <v>53</v>
      </c>
      <c r="H147" s="305">
        <f t="shared" si="5"/>
        <v>1.96</v>
      </c>
      <c r="IP147" s="347">
        <v>0.05</v>
      </c>
      <c r="IQ147">
        <v>50.75</v>
      </c>
      <c r="IR147" s="39">
        <f>IQ147*IP147</f>
        <v>2.54</v>
      </c>
    </row>
    <row r="148" spans="1:252" ht="15" customHeight="1">
      <c r="A148" s="17"/>
      <c r="B148" s="16" t="s">
        <v>76</v>
      </c>
      <c r="C148" s="17"/>
      <c r="D148" s="15"/>
      <c r="E148" s="15"/>
      <c r="F148" s="15">
        <f>F140</f>
        <v>25</v>
      </c>
      <c r="G148" s="312">
        <f>G140</f>
        <v>53</v>
      </c>
      <c r="H148" s="305">
        <f t="shared" si="5"/>
        <v>2.12</v>
      </c>
      <c r="IP148" s="347">
        <v>0.05</v>
      </c>
      <c r="IQ148">
        <v>50.75</v>
      </c>
      <c r="IR148" s="39">
        <f aca="true" t="shared" si="6" ref="IR148:IR153">IQ148*IP148</f>
        <v>2.54</v>
      </c>
    </row>
    <row r="149" spans="1:252" ht="15" customHeight="1">
      <c r="A149" s="17"/>
      <c r="B149" s="16" t="s">
        <v>75</v>
      </c>
      <c r="C149" s="17"/>
      <c r="D149" s="15"/>
      <c r="E149" s="15"/>
      <c r="F149" s="15">
        <f>F139</f>
        <v>25</v>
      </c>
      <c r="G149" s="312">
        <f>G139</f>
        <v>53</v>
      </c>
      <c r="H149" s="305">
        <f t="shared" si="5"/>
        <v>2.12</v>
      </c>
      <c r="IP149" s="347">
        <v>0.05</v>
      </c>
      <c r="IQ149">
        <v>50.75</v>
      </c>
      <c r="IR149" s="39">
        <f t="shared" si="6"/>
        <v>2.54</v>
      </c>
    </row>
    <row r="150" spans="1:252" ht="15" customHeight="1">
      <c r="A150" s="17"/>
      <c r="B150" s="16" t="s">
        <v>77</v>
      </c>
      <c r="C150" s="17"/>
      <c r="D150" s="15"/>
      <c r="E150" s="15"/>
      <c r="F150" s="15">
        <f>F141</f>
        <v>25</v>
      </c>
      <c r="G150" s="312">
        <f>G141</f>
        <v>53</v>
      </c>
      <c r="H150" s="305">
        <f t="shared" si="5"/>
        <v>2.12</v>
      </c>
      <c r="IP150" s="347">
        <v>0.05</v>
      </c>
      <c r="IQ150">
        <v>50.75</v>
      </c>
      <c r="IR150" s="39">
        <f t="shared" si="6"/>
        <v>2.54</v>
      </c>
    </row>
    <row r="151" spans="1:252" ht="15" customHeight="1">
      <c r="A151" s="17"/>
      <c r="B151" s="16" t="s">
        <v>78</v>
      </c>
      <c r="C151" s="17"/>
      <c r="D151" s="15"/>
      <c r="E151" s="15"/>
      <c r="F151" s="15">
        <f>F142</f>
        <v>25</v>
      </c>
      <c r="G151" s="312">
        <f>G142</f>
        <v>53</v>
      </c>
      <c r="H151" s="305">
        <f t="shared" si="5"/>
        <v>2.12</v>
      </c>
      <c r="IP151" s="347">
        <v>0.05</v>
      </c>
      <c r="IQ151">
        <v>50.75</v>
      </c>
      <c r="IR151" s="39">
        <f t="shared" si="6"/>
        <v>2.54</v>
      </c>
    </row>
    <row r="152" spans="1:252" ht="15" customHeight="1">
      <c r="A152" s="17"/>
      <c r="B152" s="16" t="s">
        <v>539</v>
      </c>
      <c r="C152" s="17"/>
      <c r="D152" s="15"/>
      <c r="E152" s="15"/>
      <c r="F152" s="15">
        <v>63</v>
      </c>
      <c r="G152" s="53">
        <v>71</v>
      </c>
      <c r="H152" s="82">
        <f t="shared" si="5"/>
        <v>1.13</v>
      </c>
      <c r="IP152" s="348">
        <v>0.25</v>
      </c>
      <c r="IQ152">
        <v>56.65</v>
      </c>
      <c r="IR152" s="39">
        <f t="shared" si="6"/>
        <v>14.16</v>
      </c>
    </row>
    <row r="153" spans="1:252" ht="15" customHeight="1">
      <c r="A153" s="17"/>
      <c r="B153" s="16" t="s">
        <v>416</v>
      </c>
      <c r="C153" s="17"/>
      <c r="D153" s="15"/>
      <c r="E153" s="15"/>
      <c r="F153" s="15">
        <v>10</v>
      </c>
      <c r="G153" s="303">
        <v>15</v>
      </c>
      <c r="H153" s="305">
        <f t="shared" si="5"/>
        <v>1.5</v>
      </c>
      <c r="IP153" s="347">
        <v>0.05</v>
      </c>
      <c r="IQ153">
        <v>14.33</v>
      </c>
      <c r="IR153" s="39">
        <f t="shared" si="6"/>
        <v>0.72</v>
      </c>
    </row>
    <row r="154" spans="1:250" s="48" customFormat="1" ht="39" customHeight="1">
      <c r="A154" s="16"/>
      <c r="B154" s="80" t="s">
        <v>82</v>
      </c>
      <c r="C154" s="16" t="s">
        <v>74</v>
      </c>
      <c r="D154" s="12"/>
      <c r="E154" s="12"/>
      <c r="F154" s="86">
        <v>270</v>
      </c>
      <c r="G154" s="310">
        <f>SUM(G155:G165)</f>
        <v>595</v>
      </c>
      <c r="H154" s="311">
        <f aca="true" t="shared" si="7" ref="H154:H178">G154/F154</f>
        <v>2.2</v>
      </c>
      <c r="IP154" s="357">
        <f>(IR155+IR156+IR157+IR158+IR159+IR160+IR161+IR162+IR163+IR164+IR165)/(IQ155+IQ156+IQ157+IQ158+IQ159+IQ160+IQ161+IQ162+IQ163+IQ164+IQ165)*100</f>
        <v>11</v>
      </c>
    </row>
    <row r="155" spans="1:252" s="48" customFormat="1" ht="12.75" customHeight="1">
      <c r="A155" s="16"/>
      <c r="B155" s="16" t="s">
        <v>73</v>
      </c>
      <c r="C155" s="16"/>
      <c r="D155" s="13"/>
      <c r="E155" s="13"/>
      <c r="F155" s="13">
        <f>F138</f>
        <v>27</v>
      </c>
      <c r="G155" s="313">
        <f>G138</f>
        <v>53</v>
      </c>
      <c r="H155" s="314">
        <f t="shared" si="7"/>
        <v>1.96</v>
      </c>
      <c r="IP155" s="347">
        <v>0.05</v>
      </c>
      <c r="IQ155">
        <v>50.75</v>
      </c>
      <c r="IR155" s="39">
        <f aca="true" t="shared" si="8" ref="IR155:IR214">IQ155*IP155</f>
        <v>2.54</v>
      </c>
    </row>
    <row r="156" spans="1:252" s="48" customFormat="1" ht="12" customHeight="1">
      <c r="A156" s="16"/>
      <c r="B156" s="16" t="s">
        <v>76</v>
      </c>
      <c r="C156" s="16"/>
      <c r="D156" s="13"/>
      <c r="E156" s="13"/>
      <c r="F156" s="13">
        <f>F140</f>
        <v>25</v>
      </c>
      <c r="G156" s="313">
        <f>G140</f>
        <v>53</v>
      </c>
      <c r="H156" s="314">
        <f t="shared" si="7"/>
        <v>2.12</v>
      </c>
      <c r="IP156" s="347">
        <v>0.05</v>
      </c>
      <c r="IQ156">
        <v>50.75</v>
      </c>
      <c r="IR156" s="39">
        <f t="shared" si="8"/>
        <v>2.54</v>
      </c>
    </row>
    <row r="157" spans="1:252" s="48" customFormat="1" ht="13.5" customHeight="1">
      <c r="A157" s="16"/>
      <c r="B157" s="16" t="s">
        <v>75</v>
      </c>
      <c r="C157" s="16"/>
      <c r="D157" s="13"/>
      <c r="E157" s="13"/>
      <c r="F157" s="13">
        <f>F139</f>
        <v>25</v>
      </c>
      <c r="G157" s="313">
        <f>G139</f>
        <v>53</v>
      </c>
      <c r="H157" s="314">
        <f t="shared" si="7"/>
        <v>2.12</v>
      </c>
      <c r="IP157" s="347">
        <v>0.05</v>
      </c>
      <c r="IQ157">
        <v>50.75</v>
      </c>
      <c r="IR157" s="39">
        <f t="shared" si="8"/>
        <v>2.54</v>
      </c>
    </row>
    <row r="158" spans="1:252" s="48" customFormat="1" ht="13.5" customHeight="1">
      <c r="A158" s="16"/>
      <c r="B158" s="16" t="s">
        <v>77</v>
      </c>
      <c r="C158" s="16"/>
      <c r="D158" s="13"/>
      <c r="E158" s="13"/>
      <c r="F158" s="13">
        <f aca="true" t="shared" si="9" ref="F158:G160">F141</f>
        <v>25</v>
      </c>
      <c r="G158" s="313">
        <f t="shared" si="9"/>
        <v>53</v>
      </c>
      <c r="H158" s="314">
        <f t="shared" si="7"/>
        <v>2.12</v>
      </c>
      <c r="IP158" s="347">
        <v>0.05</v>
      </c>
      <c r="IQ158">
        <v>50.75</v>
      </c>
      <c r="IR158" s="39">
        <f t="shared" si="8"/>
        <v>2.54</v>
      </c>
    </row>
    <row r="159" spans="1:252" s="48" customFormat="1" ht="13.5" customHeight="1">
      <c r="A159" s="16"/>
      <c r="B159" s="16" t="s">
        <v>78</v>
      </c>
      <c r="C159" s="16"/>
      <c r="D159" s="13"/>
      <c r="E159" s="13"/>
      <c r="F159" s="13">
        <f t="shared" si="9"/>
        <v>25</v>
      </c>
      <c r="G159" s="313">
        <f t="shared" si="9"/>
        <v>53</v>
      </c>
      <c r="H159" s="314">
        <f t="shared" si="7"/>
        <v>2.12</v>
      </c>
      <c r="IP159" s="347">
        <v>0.05</v>
      </c>
      <c r="IQ159">
        <v>50.75</v>
      </c>
      <c r="IR159" s="39">
        <f t="shared" si="8"/>
        <v>2.54</v>
      </c>
    </row>
    <row r="160" spans="1:252" s="48" customFormat="1" ht="15.75" customHeight="1">
      <c r="A160" s="16"/>
      <c r="B160" s="16" t="s">
        <v>79</v>
      </c>
      <c r="C160" s="16"/>
      <c r="D160" s="13"/>
      <c r="E160" s="13"/>
      <c r="F160" s="13">
        <f t="shared" si="9"/>
        <v>28</v>
      </c>
      <c r="G160" s="313">
        <f t="shared" si="9"/>
        <v>61</v>
      </c>
      <c r="H160" s="314">
        <f t="shared" si="7"/>
        <v>2.18</v>
      </c>
      <c r="IP160" s="347">
        <v>0.05</v>
      </c>
      <c r="IQ160" s="48">
        <v>58.4</v>
      </c>
      <c r="IR160" s="39">
        <f t="shared" si="8"/>
        <v>2.92</v>
      </c>
    </row>
    <row r="161" spans="1:252" s="48" customFormat="1" ht="13.5" customHeight="1">
      <c r="A161" s="16"/>
      <c r="B161" s="16" t="s">
        <v>539</v>
      </c>
      <c r="C161" s="16"/>
      <c r="D161" s="13"/>
      <c r="E161" s="13"/>
      <c r="F161" s="13">
        <f>F152</f>
        <v>63</v>
      </c>
      <c r="G161" s="13">
        <f>G152</f>
        <v>71</v>
      </c>
      <c r="H161" s="47">
        <f t="shared" si="7"/>
        <v>1.13</v>
      </c>
      <c r="IP161" s="349">
        <v>0.25</v>
      </c>
      <c r="IQ161">
        <v>56.65</v>
      </c>
      <c r="IR161" s="39">
        <f t="shared" si="8"/>
        <v>14.16</v>
      </c>
    </row>
    <row r="162" spans="1:252" s="48" customFormat="1" ht="13.5" customHeight="1">
      <c r="A162" s="16"/>
      <c r="B162" s="16" t="s">
        <v>175</v>
      </c>
      <c r="C162" s="16"/>
      <c r="D162" s="13"/>
      <c r="E162" s="13"/>
      <c r="F162" s="13">
        <v>41</v>
      </c>
      <c r="G162" s="49">
        <v>69</v>
      </c>
      <c r="H162" s="47">
        <f t="shared" si="7"/>
        <v>1.68</v>
      </c>
      <c r="IP162" s="349">
        <v>0.25</v>
      </c>
      <c r="IQ162" s="48">
        <v>55.29</v>
      </c>
      <c r="IR162" s="39">
        <f t="shared" si="8"/>
        <v>13.82</v>
      </c>
    </row>
    <row r="163" spans="1:252" s="48" customFormat="1" ht="13.5" customHeight="1">
      <c r="A163" s="16"/>
      <c r="B163" s="16" t="s">
        <v>478</v>
      </c>
      <c r="C163" s="16"/>
      <c r="D163" s="13"/>
      <c r="E163" s="13"/>
      <c r="F163" s="13">
        <v>25</v>
      </c>
      <c r="G163" s="315">
        <v>52</v>
      </c>
      <c r="H163" s="314">
        <f t="shared" si="7"/>
        <v>2.08</v>
      </c>
      <c r="IP163" s="347">
        <v>0.05</v>
      </c>
      <c r="IQ163" s="48">
        <v>49.31</v>
      </c>
      <c r="IR163" s="39">
        <f t="shared" si="8"/>
        <v>2.47</v>
      </c>
    </row>
    <row r="164" spans="1:252" s="48" customFormat="1" ht="14.25" customHeight="1">
      <c r="A164" s="16"/>
      <c r="B164" s="16" t="s">
        <v>479</v>
      </c>
      <c r="C164" s="16"/>
      <c r="D164" s="13"/>
      <c r="E164" s="13"/>
      <c r="F164" s="13">
        <v>50</v>
      </c>
      <c r="G164" s="49">
        <v>62</v>
      </c>
      <c r="H164" s="47">
        <f t="shared" si="7"/>
        <v>1.24</v>
      </c>
      <c r="IP164" s="349">
        <v>0.25</v>
      </c>
      <c r="IQ164" s="48">
        <v>49.22</v>
      </c>
      <c r="IR164" s="39">
        <f t="shared" si="8"/>
        <v>12.31</v>
      </c>
    </row>
    <row r="165" spans="1:252" s="48" customFormat="1" ht="14.25" customHeight="1">
      <c r="A165" s="16"/>
      <c r="B165" s="16" t="s">
        <v>416</v>
      </c>
      <c r="C165" s="16"/>
      <c r="D165" s="13"/>
      <c r="E165" s="13"/>
      <c r="F165" s="13"/>
      <c r="G165" s="315">
        <v>15</v>
      </c>
      <c r="H165" s="314"/>
      <c r="IP165" s="347">
        <v>0.05</v>
      </c>
      <c r="IQ165">
        <v>14.33</v>
      </c>
      <c r="IR165" s="39">
        <f t="shared" si="8"/>
        <v>0.72</v>
      </c>
    </row>
    <row r="166" spans="1:250" s="50" customFormat="1" ht="38.25" customHeight="1">
      <c r="A166" s="13"/>
      <c r="B166" s="95" t="s">
        <v>83</v>
      </c>
      <c r="C166" s="13" t="s">
        <v>74</v>
      </c>
      <c r="D166" s="13"/>
      <c r="E166" s="13"/>
      <c r="F166" s="35">
        <v>171</v>
      </c>
      <c r="G166" s="316">
        <f>SUM(G167:G171)</f>
        <v>297</v>
      </c>
      <c r="H166" s="317">
        <f t="shared" si="7"/>
        <v>1.74</v>
      </c>
      <c r="I166" s="350"/>
      <c r="J166" s="350"/>
      <c r="K166" s="350"/>
      <c r="L166" s="350"/>
      <c r="M166" s="350"/>
      <c r="N166" s="350"/>
      <c r="O166" s="350"/>
      <c r="P166" s="350"/>
      <c r="Q166" s="350"/>
      <c r="R166" s="350"/>
      <c r="S166" s="350"/>
      <c r="T166" s="350"/>
      <c r="U166" s="350"/>
      <c r="V166" s="350"/>
      <c r="W166" s="350"/>
      <c r="X166" s="350"/>
      <c r="Y166" s="350"/>
      <c r="Z166" s="350"/>
      <c r="AA166" s="350"/>
      <c r="AB166" s="350"/>
      <c r="AC166" s="350"/>
      <c r="AD166" s="350"/>
      <c r="AE166" s="350"/>
      <c r="AF166" s="350"/>
      <c r="AG166" s="350"/>
      <c r="AH166" s="350"/>
      <c r="AI166" s="350"/>
      <c r="AJ166" s="350"/>
      <c r="AK166" s="350"/>
      <c r="AL166" s="350"/>
      <c r="AM166" s="350"/>
      <c r="AN166" s="350"/>
      <c r="AO166" s="350"/>
      <c r="AP166" s="350"/>
      <c r="AQ166" s="350"/>
      <c r="AR166" s="350"/>
      <c r="AS166" s="350"/>
      <c r="AT166" s="350"/>
      <c r="AU166" s="350"/>
      <c r="AV166" s="350"/>
      <c r="AW166" s="350"/>
      <c r="AX166" s="350"/>
      <c r="AY166" s="350"/>
      <c r="AZ166" s="350"/>
      <c r="BA166" s="350"/>
      <c r="BB166" s="350"/>
      <c r="BC166" s="350"/>
      <c r="BD166" s="350"/>
      <c r="BE166" s="350"/>
      <c r="BF166" s="350"/>
      <c r="BG166" s="350"/>
      <c r="BH166" s="350"/>
      <c r="BI166" s="350"/>
      <c r="BJ166" s="350"/>
      <c r="BK166" s="350"/>
      <c r="BL166" s="350"/>
      <c r="BM166" s="350"/>
      <c r="BN166" s="350"/>
      <c r="BO166" s="350"/>
      <c r="BP166" s="350"/>
      <c r="BQ166" s="350"/>
      <c r="BR166" s="350"/>
      <c r="BS166" s="350"/>
      <c r="BT166" s="350"/>
      <c r="BU166" s="350"/>
      <c r="BV166" s="350"/>
      <c r="BW166" s="350"/>
      <c r="BX166" s="350"/>
      <c r="BY166" s="350"/>
      <c r="BZ166" s="350"/>
      <c r="CA166" s="350"/>
      <c r="CB166" s="350"/>
      <c r="CC166" s="350"/>
      <c r="CD166" s="350"/>
      <c r="CE166" s="350"/>
      <c r="CF166" s="350"/>
      <c r="CG166" s="350"/>
      <c r="CH166" s="350"/>
      <c r="CI166" s="350"/>
      <c r="CJ166" s="350"/>
      <c r="CK166" s="350"/>
      <c r="CL166" s="350"/>
      <c r="CM166" s="350"/>
      <c r="CN166" s="350"/>
      <c r="CO166" s="350"/>
      <c r="CP166" s="350"/>
      <c r="CQ166" s="350"/>
      <c r="CR166" s="350"/>
      <c r="CS166" s="350"/>
      <c r="CT166" s="350"/>
      <c r="CU166" s="350"/>
      <c r="CV166" s="350"/>
      <c r="CW166" s="350"/>
      <c r="CX166" s="350"/>
      <c r="CY166" s="350"/>
      <c r="CZ166" s="350"/>
      <c r="DA166" s="350"/>
      <c r="DB166" s="350"/>
      <c r="DC166" s="350"/>
      <c r="DD166" s="350"/>
      <c r="DE166" s="350"/>
      <c r="DF166" s="350"/>
      <c r="DG166" s="350"/>
      <c r="DH166" s="350"/>
      <c r="DI166" s="350"/>
      <c r="DJ166" s="350"/>
      <c r="DK166" s="350"/>
      <c r="DL166" s="350"/>
      <c r="DM166" s="350"/>
      <c r="DN166" s="350"/>
      <c r="DO166" s="350"/>
      <c r="DP166" s="350"/>
      <c r="DQ166" s="350"/>
      <c r="DR166" s="350"/>
      <c r="DS166" s="350"/>
      <c r="DT166" s="350"/>
      <c r="DU166" s="350"/>
      <c r="DV166" s="350"/>
      <c r="DW166" s="350"/>
      <c r="DX166" s="350"/>
      <c r="DY166" s="350"/>
      <c r="DZ166" s="350"/>
      <c r="EA166" s="350"/>
      <c r="EB166" s="350"/>
      <c r="EC166" s="350"/>
      <c r="ED166" s="350"/>
      <c r="EE166" s="350"/>
      <c r="EF166" s="350"/>
      <c r="EG166" s="350"/>
      <c r="EH166" s="350"/>
      <c r="EI166" s="350"/>
      <c r="EJ166" s="350"/>
      <c r="EK166" s="350"/>
      <c r="EL166" s="350"/>
      <c r="EM166" s="350"/>
      <c r="EN166" s="350"/>
      <c r="EO166" s="350"/>
      <c r="EP166" s="350"/>
      <c r="EQ166" s="350"/>
      <c r="ER166" s="350"/>
      <c r="ES166" s="350"/>
      <c r="ET166" s="350"/>
      <c r="EU166" s="350"/>
      <c r="EV166" s="350"/>
      <c r="EW166" s="350"/>
      <c r="EX166" s="350"/>
      <c r="EY166" s="350"/>
      <c r="EZ166" s="350"/>
      <c r="FA166" s="350"/>
      <c r="FB166" s="350"/>
      <c r="FC166" s="350"/>
      <c r="FD166" s="350"/>
      <c r="FE166" s="350"/>
      <c r="FF166" s="350"/>
      <c r="FG166" s="350"/>
      <c r="FH166" s="350"/>
      <c r="FI166" s="350"/>
      <c r="FJ166" s="350"/>
      <c r="FK166" s="350"/>
      <c r="FL166" s="350"/>
      <c r="FM166" s="350"/>
      <c r="FN166" s="350"/>
      <c r="FO166" s="350"/>
      <c r="FP166" s="350"/>
      <c r="FQ166" s="350"/>
      <c r="FR166" s="350"/>
      <c r="FS166" s="350"/>
      <c r="FT166" s="350"/>
      <c r="FU166" s="350"/>
      <c r="FV166" s="350"/>
      <c r="FW166" s="350"/>
      <c r="FX166" s="350"/>
      <c r="FY166" s="350"/>
      <c r="FZ166" s="350"/>
      <c r="GA166" s="350"/>
      <c r="GB166" s="350"/>
      <c r="GC166" s="350"/>
      <c r="GD166" s="350"/>
      <c r="GE166" s="350"/>
      <c r="GF166" s="350"/>
      <c r="GG166" s="350"/>
      <c r="GH166" s="350"/>
      <c r="GI166" s="350"/>
      <c r="GJ166" s="350"/>
      <c r="GK166" s="350"/>
      <c r="GL166" s="350"/>
      <c r="GM166" s="350"/>
      <c r="GN166" s="350"/>
      <c r="GO166" s="350"/>
      <c r="GP166" s="350"/>
      <c r="GQ166" s="350"/>
      <c r="GR166" s="350"/>
      <c r="GS166" s="350"/>
      <c r="GT166" s="351"/>
      <c r="GU166" s="351"/>
      <c r="GV166" s="351"/>
      <c r="GW166" s="351"/>
      <c r="GX166" s="351"/>
      <c r="GY166" s="351"/>
      <c r="GZ166" s="351"/>
      <c r="HA166" s="351"/>
      <c r="HB166" s="351"/>
      <c r="HC166" s="351"/>
      <c r="HD166" s="351"/>
      <c r="HE166" s="351"/>
      <c r="HF166" s="351"/>
      <c r="HG166" s="351"/>
      <c r="HH166" s="351"/>
      <c r="HI166" s="351"/>
      <c r="HJ166" s="351"/>
      <c r="HK166" s="351"/>
      <c r="HL166" s="351"/>
      <c r="HM166" s="351"/>
      <c r="HN166" s="351"/>
      <c r="HO166" s="351"/>
      <c r="HP166" s="351"/>
      <c r="HQ166" s="351"/>
      <c r="HR166" s="351"/>
      <c r="HS166" s="351"/>
      <c r="HT166" s="351"/>
      <c r="HU166" s="351"/>
      <c r="HV166" s="351"/>
      <c r="HW166" s="351"/>
      <c r="HX166" s="351"/>
      <c r="HY166" s="351"/>
      <c r="HZ166" s="351"/>
      <c r="IA166" s="351"/>
      <c r="IB166" s="351"/>
      <c r="IC166" s="351"/>
      <c r="ID166" s="351"/>
      <c r="IE166" s="351"/>
      <c r="IF166" s="351"/>
      <c r="IG166" s="351"/>
      <c r="IH166" s="351"/>
      <c r="II166" s="351"/>
      <c r="IJ166" s="351"/>
      <c r="IK166" s="351"/>
      <c r="IL166" s="351"/>
      <c r="IM166" s="351"/>
      <c r="IN166" s="351"/>
      <c r="IO166" s="352"/>
      <c r="IP166" s="357">
        <f>(IR167+IR168+IR169+IR170+IR171)/(IQ167+IQ168+IQ169+IQ170+IQ171)*100</f>
        <v>13</v>
      </c>
    </row>
    <row r="167" spans="1:252" s="50" customFormat="1" ht="16.5" customHeight="1">
      <c r="A167" s="30"/>
      <c r="B167" s="51" t="s">
        <v>73</v>
      </c>
      <c r="C167" s="30"/>
      <c r="D167" s="30"/>
      <c r="E167" s="30"/>
      <c r="F167" s="49">
        <f>F138</f>
        <v>27</v>
      </c>
      <c r="G167" s="315">
        <f>G138</f>
        <v>53</v>
      </c>
      <c r="H167" s="314">
        <f t="shared" si="7"/>
        <v>1.96</v>
      </c>
      <c r="I167" s="350"/>
      <c r="J167" s="350"/>
      <c r="K167" s="350"/>
      <c r="L167" s="350"/>
      <c r="M167" s="350"/>
      <c r="N167" s="350"/>
      <c r="O167" s="350"/>
      <c r="P167" s="350"/>
      <c r="Q167" s="350"/>
      <c r="R167" s="350"/>
      <c r="S167" s="350"/>
      <c r="T167" s="350"/>
      <c r="U167" s="350"/>
      <c r="V167" s="350"/>
      <c r="W167" s="350"/>
      <c r="X167" s="350"/>
      <c r="Y167" s="350"/>
      <c r="Z167" s="350"/>
      <c r="AA167" s="350"/>
      <c r="AB167" s="350"/>
      <c r="AC167" s="350"/>
      <c r="AD167" s="350"/>
      <c r="AE167" s="350"/>
      <c r="AF167" s="350"/>
      <c r="AG167" s="350"/>
      <c r="AH167" s="350"/>
      <c r="AI167" s="350"/>
      <c r="AJ167" s="350"/>
      <c r="AK167" s="350"/>
      <c r="AL167" s="350"/>
      <c r="AM167" s="350"/>
      <c r="AN167" s="350"/>
      <c r="AO167" s="350"/>
      <c r="AP167" s="350"/>
      <c r="AQ167" s="350"/>
      <c r="AR167" s="350"/>
      <c r="AS167" s="350"/>
      <c r="AT167" s="350"/>
      <c r="AU167" s="350"/>
      <c r="AV167" s="350"/>
      <c r="AW167" s="350"/>
      <c r="AX167" s="350"/>
      <c r="AY167" s="350"/>
      <c r="AZ167" s="350"/>
      <c r="BA167" s="350"/>
      <c r="BB167" s="350"/>
      <c r="BC167" s="350"/>
      <c r="BD167" s="350"/>
      <c r="BE167" s="350"/>
      <c r="BF167" s="350"/>
      <c r="BG167" s="350"/>
      <c r="BH167" s="350"/>
      <c r="BI167" s="350"/>
      <c r="BJ167" s="350"/>
      <c r="BK167" s="350"/>
      <c r="BL167" s="350"/>
      <c r="BM167" s="350"/>
      <c r="BN167" s="350"/>
      <c r="BO167" s="350"/>
      <c r="BP167" s="350"/>
      <c r="BQ167" s="350"/>
      <c r="BR167" s="350"/>
      <c r="BS167" s="350"/>
      <c r="BT167" s="350"/>
      <c r="BU167" s="350"/>
      <c r="BV167" s="350"/>
      <c r="BW167" s="350"/>
      <c r="BX167" s="350"/>
      <c r="BY167" s="350"/>
      <c r="BZ167" s="350"/>
      <c r="CA167" s="350"/>
      <c r="CB167" s="350"/>
      <c r="CC167" s="350"/>
      <c r="CD167" s="350"/>
      <c r="CE167" s="350"/>
      <c r="CF167" s="350"/>
      <c r="CG167" s="350"/>
      <c r="CH167" s="350"/>
      <c r="CI167" s="350"/>
      <c r="CJ167" s="350"/>
      <c r="CK167" s="350"/>
      <c r="CL167" s="350"/>
      <c r="CM167" s="350"/>
      <c r="CN167" s="350"/>
      <c r="CO167" s="350"/>
      <c r="CP167" s="350"/>
      <c r="CQ167" s="350"/>
      <c r="CR167" s="350"/>
      <c r="CS167" s="350"/>
      <c r="CT167" s="350"/>
      <c r="CU167" s="350"/>
      <c r="CV167" s="350"/>
      <c r="CW167" s="350"/>
      <c r="CX167" s="350"/>
      <c r="CY167" s="350"/>
      <c r="CZ167" s="350"/>
      <c r="DA167" s="350"/>
      <c r="DB167" s="350"/>
      <c r="DC167" s="350"/>
      <c r="DD167" s="350"/>
      <c r="DE167" s="350"/>
      <c r="DF167" s="350"/>
      <c r="DG167" s="350"/>
      <c r="DH167" s="350"/>
      <c r="DI167" s="350"/>
      <c r="DJ167" s="350"/>
      <c r="DK167" s="350"/>
      <c r="DL167" s="350"/>
      <c r="DM167" s="350"/>
      <c r="DN167" s="350"/>
      <c r="DO167" s="350"/>
      <c r="DP167" s="350"/>
      <c r="DQ167" s="350"/>
      <c r="DR167" s="350"/>
      <c r="DS167" s="350"/>
      <c r="DT167" s="350"/>
      <c r="DU167" s="350"/>
      <c r="DV167" s="350"/>
      <c r="DW167" s="350"/>
      <c r="DX167" s="350"/>
      <c r="DY167" s="350"/>
      <c r="DZ167" s="350"/>
      <c r="EA167" s="350"/>
      <c r="EB167" s="350"/>
      <c r="EC167" s="350"/>
      <c r="ED167" s="350"/>
      <c r="EE167" s="350"/>
      <c r="EF167" s="350"/>
      <c r="EG167" s="350"/>
      <c r="EH167" s="350"/>
      <c r="EI167" s="350"/>
      <c r="EJ167" s="350"/>
      <c r="EK167" s="350"/>
      <c r="EL167" s="350"/>
      <c r="EM167" s="350"/>
      <c r="EN167" s="350"/>
      <c r="EO167" s="350"/>
      <c r="EP167" s="350"/>
      <c r="EQ167" s="350"/>
      <c r="ER167" s="350"/>
      <c r="ES167" s="350"/>
      <c r="ET167" s="350"/>
      <c r="EU167" s="350"/>
      <c r="EV167" s="350"/>
      <c r="EW167" s="350"/>
      <c r="EX167" s="350"/>
      <c r="EY167" s="350"/>
      <c r="EZ167" s="350"/>
      <c r="FA167" s="350"/>
      <c r="FB167" s="350"/>
      <c r="FC167" s="350"/>
      <c r="FD167" s="350"/>
      <c r="FE167" s="350"/>
      <c r="FF167" s="350"/>
      <c r="FG167" s="350"/>
      <c r="FH167" s="350"/>
      <c r="FI167" s="350"/>
      <c r="FJ167" s="350"/>
      <c r="FK167" s="350"/>
      <c r="FL167" s="350"/>
      <c r="FM167" s="350"/>
      <c r="FN167" s="350"/>
      <c r="FO167" s="350"/>
      <c r="FP167" s="350"/>
      <c r="FQ167" s="350"/>
      <c r="FR167" s="350"/>
      <c r="FS167" s="350"/>
      <c r="FT167" s="350"/>
      <c r="FU167" s="350"/>
      <c r="FV167" s="350"/>
      <c r="FW167" s="350"/>
      <c r="FX167" s="350"/>
      <c r="FY167" s="350"/>
      <c r="FZ167" s="350"/>
      <c r="GA167" s="350"/>
      <c r="GB167" s="350"/>
      <c r="GC167" s="350"/>
      <c r="GD167" s="350"/>
      <c r="GE167" s="350"/>
      <c r="GF167" s="350"/>
      <c r="GG167" s="350"/>
      <c r="GH167" s="350"/>
      <c r="GI167" s="350"/>
      <c r="GJ167" s="350"/>
      <c r="GK167" s="350"/>
      <c r="GL167" s="350"/>
      <c r="GM167" s="350"/>
      <c r="GN167" s="350"/>
      <c r="GO167" s="350"/>
      <c r="GP167" s="350"/>
      <c r="GQ167" s="350"/>
      <c r="GR167" s="350"/>
      <c r="GS167" s="350"/>
      <c r="GT167" s="350"/>
      <c r="GU167" s="350"/>
      <c r="GV167" s="350"/>
      <c r="GW167" s="350"/>
      <c r="GX167" s="350"/>
      <c r="GY167" s="350"/>
      <c r="GZ167" s="350"/>
      <c r="HA167" s="350"/>
      <c r="HB167" s="350"/>
      <c r="HC167" s="350"/>
      <c r="HD167" s="350"/>
      <c r="HE167" s="350"/>
      <c r="HF167" s="350"/>
      <c r="HG167" s="350"/>
      <c r="HH167" s="350"/>
      <c r="HI167" s="350"/>
      <c r="HJ167" s="350"/>
      <c r="HK167" s="350"/>
      <c r="HL167" s="350"/>
      <c r="HM167" s="350"/>
      <c r="HN167" s="350"/>
      <c r="HO167" s="350"/>
      <c r="HP167" s="350"/>
      <c r="HQ167" s="350"/>
      <c r="HR167" s="350"/>
      <c r="HS167" s="350"/>
      <c r="HT167" s="350"/>
      <c r="HU167" s="350"/>
      <c r="HV167" s="350"/>
      <c r="HW167" s="350"/>
      <c r="HX167" s="350"/>
      <c r="HY167" s="350"/>
      <c r="HZ167" s="350"/>
      <c r="IA167" s="350"/>
      <c r="IB167" s="350"/>
      <c r="IC167" s="350"/>
      <c r="ID167" s="350"/>
      <c r="IE167" s="350"/>
      <c r="IF167" s="350"/>
      <c r="IG167" s="350"/>
      <c r="IH167" s="350"/>
      <c r="II167" s="350"/>
      <c r="IJ167" s="350"/>
      <c r="IK167" s="350"/>
      <c r="IL167" s="350"/>
      <c r="IM167" s="350"/>
      <c r="IN167" s="350"/>
      <c r="IO167" s="350"/>
      <c r="IP167" s="353">
        <v>0.05</v>
      </c>
      <c r="IQ167">
        <v>50.75</v>
      </c>
      <c r="IR167" s="39">
        <f t="shared" si="8"/>
        <v>2.54</v>
      </c>
    </row>
    <row r="168" spans="1:252" s="50" customFormat="1" ht="16.5" customHeight="1">
      <c r="A168" s="30"/>
      <c r="B168" s="16" t="s">
        <v>79</v>
      </c>
      <c r="C168" s="30"/>
      <c r="D168" s="30"/>
      <c r="E168" s="30"/>
      <c r="F168" s="49">
        <f>F143</f>
        <v>28</v>
      </c>
      <c r="G168" s="315">
        <f>G143</f>
        <v>61</v>
      </c>
      <c r="H168" s="314">
        <f t="shared" si="7"/>
        <v>2.18</v>
      </c>
      <c r="IP168" s="353">
        <v>0.05</v>
      </c>
      <c r="IQ168" s="48">
        <v>58.4</v>
      </c>
      <c r="IR168" s="39">
        <f t="shared" si="8"/>
        <v>2.92</v>
      </c>
    </row>
    <row r="169" spans="1:252" s="50" customFormat="1" ht="16.5" customHeight="1">
      <c r="A169" s="30"/>
      <c r="B169" s="16" t="s">
        <v>175</v>
      </c>
      <c r="C169" s="30"/>
      <c r="D169" s="30"/>
      <c r="E169" s="30"/>
      <c r="F169" s="49">
        <f aca="true" t="shared" si="10" ref="F169:G171">F162</f>
        <v>41</v>
      </c>
      <c r="G169" s="49">
        <v>69</v>
      </c>
      <c r="H169" s="47">
        <f t="shared" si="7"/>
        <v>1.68</v>
      </c>
      <c r="IP169" s="349">
        <v>0.25</v>
      </c>
      <c r="IQ169" s="48">
        <v>55.29</v>
      </c>
      <c r="IR169" s="39">
        <f t="shared" si="8"/>
        <v>13.82</v>
      </c>
    </row>
    <row r="170" spans="1:252" s="94" customFormat="1" ht="16.5" customHeight="1">
      <c r="A170" s="11"/>
      <c r="B170" s="10" t="s">
        <v>478</v>
      </c>
      <c r="C170" s="11"/>
      <c r="D170" s="11"/>
      <c r="E170" s="11"/>
      <c r="F170" s="49">
        <f t="shared" si="10"/>
        <v>25</v>
      </c>
      <c r="G170" s="315">
        <f t="shared" si="10"/>
        <v>52</v>
      </c>
      <c r="H170" s="318">
        <f t="shared" si="7"/>
        <v>2.08</v>
      </c>
      <c r="IP170" s="353">
        <v>0.05</v>
      </c>
      <c r="IQ170" s="48">
        <v>49.31</v>
      </c>
      <c r="IR170" s="39">
        <f t="shared" si="8"/>
        <v>2.47</v>
      </c>
    </row>
    <row r="171" spans="1:252" s="94" customFormat="1" ht="16.5" customHeight="1">
      <c r="A171" s="11"/>
      <c r="B171" s="10" t="s">
        <v>479</v>
      </c>
      <c r="C171" s="11"/>
      <c r="D171" s="11"/>
      <c r="E171" s="11"/>
      <c r="F171" s="49">
        <f t="shared" si="10"/>
        <v>50</v>
      </c>
      <c r="G171" s="49">
        <f t="shared" si="10"/>
        <v>62</v>
      </c>
      <c r="H171" s="93">
        <f t="shared" si="7"/>
        <v>1.24</v>
      </c>
      <c r="IP171" s="349">
        <v>0.25</v>
      </c>
      <c r="IQ171" s="48">
        <v>49.22</v>
      </c>
      <c r="IR171" s="39">
        <f t="shared" si="8"/>
        <v>12.31</v>
      </c>
    </row>
    <row r="172" spans="1:250" ht="27.75" customHeight="1">
      <c r="A172" s="31"/>
      <c r="B172" s="36" t="s">
        <v>84</v>
      </c>
      <c r="C172" s="31" t="s">
        <v>74</v>
      </c>
      <c r="D172" s="31"/>
      <c r="E172" s="31"/>
      <c r="F172" s="87">
        <v>230</v>
      </c>
      <c r="G172" s="319">
        <f>SUM(G173:G182)</f>
        <v>529</v>
      </c>
      <c r="H172" s="320">
        <f t="shared" si="7"/>
        <v>2.3</v>
      </c>
      <c r="I172" s="354"/>
      <c r="J172" s="354"/>
      <c r="K172" s="354"/>
      <c r="L172" s="354"/>
      <c r="M172" s="354"/>
      <c r="N172" s="354"/>
      <c r="O172" s="354"/>
      <c r="P172" s="354"/>
      <c r="Q172" s="354"/>
      <c r="R172" s="354"/>
      <c r="S172" s="354"/>
      <c r="T172" s="354"/>
      <c r="U172" s="354"/>
      <c r="V172" s="354"/>
      <c r="W172" s="354"/>
      <c r="X172" s="354"/>
      <c r="Y172" s="354"/>
      <c r="Z172" s="354"/>
      <c r="AA172" s="354"/>
      <c r="AB172" s="354"/>
      <c r="AC172" s="354"/>
      <c r="AD172" s="354"/>
      <c r="AE172" s="354"/>
      <c r="AF172" s="354"/>
      <c r="AG172" s="354"/>
      <c r="AH172" s="354"/>
      <c r="AI172" s="354"/>
      <c r="AJ172" s="354"/>
      <c r="AK172" s="354"/>
      <c r="AL172" s="354"/>
      <c r="AM172" s="354"/>
      <c r="AN172" s="354"/>
      <c r="AO172" s="354"/>
      <c r="AP172" s="354"/>
      <c r="AQ172" s="354"/>
      <c r="AR172" s="354"/>
      <c r="AS172" s="354"/>
      <c r="AT172" s="354"/>
      <c r="AU172" s="354"/>
      <c r="AV172" s="354"/>
      <c r="AW172" s="354"/>
      <c r="AX172" s="354"/>
      <c r="AY172" s="354"/>
      <c r="AZ172" s="354"/>
      <c r="BA172" s="354"/>
      <c r="BB172" s="354"/>
      <c r="BC172" s="354"/>
      <c r="BD172" s="354"/>
      <c r="BE172" s="354"/>
      <c r="BF172" s="354"/>
      <c r="BG172" s="354"/>
      <c r="BH172" s="354"/>
      <c r="BI172" s="354"/>
      <c r="BJ172" s="354"/>
      <c r="BK172" s="354"/>
      <c r="BL172" s="354"/>
      <c r="BM172" s="354"/>
      <c r="BN172" s="354"/>
      <c r="BO172" s="354"/>
      <c r="BP172" s="354"/>
      <c r="BQ172" s="354"/>
      <c r="BR172" s="354"/>
      <c r="BS172" s="354"/>
      <c r="BT172" s="354"/>
      <c r="BU172" s="354"/>
      <c r="BV172" s="354"/>
      <c r="BW172" s="354"/>
      <c r="BX172" s="354"/>
      <c r="BY172" s="354"/>
      <c r="BZ172" s="354"/>
      <c r="CA172" s="354"/>
      <c r="CB172" s="354"/>
      <c r="CC172" s="354"/>
      <c r="CD172" s="354"/>
      <c r="CE172" s="354"/>
      <c r="CF172" s="354"/>
      <c r="CG172" s="354"/>
      <c r="CH172" s="354"/>
      <c r="CI172" s="354"/>
      <c r="CJ172" s="354"/>
      <c r="CK172" s="354"/>
      <c r="CL172" s="354"/>
      <c r="CM172" s="354"/>
      <c r="CN172" s="354"/>
      <c r="CO172" s="354"/>
      <c r="CP172" s="354"/>
      <c r="CQ172" s="354"/>
      <c r="CR172" s="354"/>
      <c r="CS172" s="354"/>
      <c r="CT172" s="354"/>
      <c r="CU172" s="354"/>
      <c r="CV172" s="354"/>
      <c r="CW172" s="354"/>
      <c r="CX172" s="354"/>
      <c r="CY172" s="354"/>
      <c r="CZ172" s="354"/>
      <c r="DA172" s="354"/>
      <c r="DB172" s="354"/>
      <c r="DC172" s="354"/>
      <c r="DD172" s="354"/>
      <c r="DE172" s="354"/>
      <c r="DF172" s="354"/>
      <c r="DG172" s="354"/>
      <c r="DH172" s="354"/>
      <c r="DI172" s="354"/>
      <c r="DJ172" s="354"/>
      <c r="DK172" s="354"/>
      <c r="DL172" s="354"/>
      <c r="DM172" s="354"/>
      <c r="DN172" s="354"/>
      <c r="DO172" s="354"/>
      <c r="DP172" s="354"/>
      <c r="DQ172" s="354"/>
      <c r="DR172" s="354"/>
      <c r="DS172" s="354"/>
      <c r="DT172" s="354"/>
      <c r="DU172" s="354"/>
      <c r="DV172" s="354"/>
      <c r="DW172" s="354"/>
      <c r="DX172" s="354"/>
      <c r="DY172" s="354"/>
      <c r="DZ172" s="354"/>
      <c r="EA172" s="354"/>
      <c r="EB172" s="354"/>
      <c r="EC172" s="354"/>
      <c r="ED172" s="354"/>
      <c r="EE172" s="354"/>
      <c r="EF172" s="354"/>
      <c r="EG172" s="354"/>
      <c r="EH172" s="354"/>
      <c r="EI172" s="354"/>
      <c r="EJ172" s="354"/>
      <c r="EK172" s="354"/>
      <c r="EL172" s="354"/>
      <c r="EM172" s="354"/>
      <c r="EN172" s="354"/>
      <c r="EO172" s="354"/>
      <c r="EP172" s="354"/>
      <c r="EQ172" s="354"/>
      <c r="ER172" s="354"/>
      <c r="ES172" s="354"/>
      <c r="ET172" s="354"/>
      <c r="EU172" s="354"/>
      <c r="EV172" s="354"/>
      <c r="EW172" s="354"/>
      <c r="EX172" s="354"/>
      <c r="EY172" s="354"/>
      <c r="EZ172" s="354"/>
      <c r="FA172" s="354"/>
      <c r="FB172" s="354"/>
      <c r="FC172" s="354"/>
      <c r="FD172" s="354"/>
      <c r="FE172" s="354"/>
      <c r="FF172" s="354"/>
      <c r="FG172" s="354"/>
      <c r="FH172" s="354"/>
      <c r="FI172" s="354"/>
      <c r="FJ172" s="354"/>
      <c r="FK172" s="354"/>
      <c r="FL172" s="354"/>
      <c r="FM172" s="354"/>
      <c r="FN172" s="354"/>
      <c r="FO172" s="354"/>
      <c r="FP172" s="354"/>
      <c r="FQ172" s="354"/>
      <c r="FR172" s="354"/>
      <c r="FS172" s="354"/>
      <c r="FT172" s="354"/>
      <c r="FU172" s="354"/>
      <c r="FV172" s="354"/>
      <c r="FW172" s="354"/>
      <c r="FX172" s="354"/>
      <c r="FY172" s="354"/>
      <c r="FZ172" s="354"/>
      <c r="GA172" s="354"/>
      <c r="GB172" s="354"/>
      <c r="GC172" s="354"/>
      <c r="GD172" s="354"/>
      <c r="GE172" s="354"/>
      <c r="GF172" s="354"/>
      <c r="GG172" s="354"/>
      <c r="GH172" s="354"/>
      <c r="GI172" s="354"/>
      <c r="GJ172" s="354"/>
      <c r="GK172" s="354"/>
      <c r="GL172" s="354"/>
      <c r="GM172" s="354"/>
      <c r="GN172" s="354"/>
      <c r="GO172" s="354"/>
      <c r="GP172" s="354"/>
      <c r="GQ172" s="354"/>
      <c r="GR172" s="354"/>
      <c r="GS172" s="354"/>
      <c r="GT172" s="354"/>
      <c r="GU172" s="354"/>
      <c r="GV172" s="354"/>
      <c r="GW172" s="354"/>
      <c r="GX172" s="354"/>
      <c r="GY172" s="354"/>
      <c r="GZ172" s="354"/>
      <c r="HA172" s="354"/>
      <c r="HB172" s="354"/>
      <c r="HC172" s="354"/>
      <c r="HD172" s="354"/>
      <c r="HE172" s="354"/>
      <c r="HF172" s="354"/>
      <c r="HG172" s="354"/>
      <c r="HH172" s="354"/>
      <c r="HI172" s="354"/>
      <c r="HJ172" s="354"/>
      <c r="HK172" s="354"/>
      <c r="HL172" s="354"/>
      <c r="HM172" s="354"/>
      <c r="HN172" s="354"/>
      <c r="HO172" s="354"/>
      <c r="HP172" s="354"/>
      <c r="HQ172" s="354"/>
      <c r="HR172" s="354"/>
      <c r="HS172" s="354"/>
      <c r="HT172" s="354"/>
      <c r="HU172" s="354"/>
      <c r="HV172" s="355"/>
      <c r="HW172" s="355"/>
      <c r="HX172" s="355"/>
      <c r="HY172" s="355"/>
      <c r="HZ172" s="355"/>
      <c r="IA172" s="355"/>
      <c r="IB172" s="355"/>
      <c r="IC172" s="355"/>
      <c r="ID172" s="355"/>
      <c r="IE172" s="355"/>
      <c r="IF172" s="355"/>
      <c r="IG172" s="355"/>
      <c r="IH172" s="355"/>
      <c r="II172" s="355"/>
      <c r="IJ172" s="355"/>
      <c r="IK172" s="355"/>
      <c r="IL172" s="355"/>
      <c r="IM172" s="355"/>
      <c r="IN172" s="355"/>
      <c r="IO172" s="355"/>
      <c r="IP172" s="357">
        <f>(IR173+IR174+IR175+IR176+IR177+IR178+IR179+IR180+IR181+IR182)/(IQ173+IQ174+IQ175+IQ176+IQ177+IQ178+IQ179+IQ180+IQ181+IQ182)*100</f>
        <v>10.4</v>
      </c>
    </row>
    <row r="173" spans="1:252" ht="15" customHeight="1">
      <c r="A173" s="31"/>
      <c r="B173" s="16" t="s">
        <v>73</v>
      </c>
      <c r="C173" s="31"/>
      <c r="D173" s="31"/>
      <c r="E173" s="31"/>
      <c r="F173" s="29">
        <f aca="true" t="shared" si="11" ref="F173:G176">F147</f>
        <v>27</v>
      </c>
      <c r="G173" s="321">
        <f t="shared" si="11"/>
        <v>53</v>
      </c>
      <c r="H173" s="322">
        <f t="shared" si="7"/>
        <v>1.96</v>
      </c>
      <c r="I173" s="354"/>
      <c r="J173" s="354"/>
      <c r="K173" s="354"/>
      <c r="L173" s="354"/>
      <c r="M173" s="354"/>
      <c r="N173" s="354"/>
      <c r="O173" s="354"/>
      <c r="P173" s="354"/>
      <c r="Q173" s="354"/>
      <c r="R173" s="354"/>
      <c r="S173" s="354"/>
      <c r="T173" s="354"/>
      <c r="U173" s="354"/>
      <c r="V173" s="354"/>
      <c r="W173" s="354"/>
      <c r="X173" s="354"/>
      <c r="Y173" s="354"/>
      <c r="Z173" s="354"/>
      <c r="AA173" s="354"/>
      <c r="AB173" s="354"/>
      <c r="AC173" s="354"/>
      <c r="AD173" s="354"/>
      <c r="AE173" s="354"/>
      <c r="AF173" s="354"/>
      <c r="AG173" s="354"/>
      <c r="AH173" s="354"/>
      <c r="AI173" s="354"/>
      <c r="AJ173" s="354"/>
      <c r="AK173" s="354"/>
      <c r="AL173" s="354"/>
      <c r="AM173" s="354"/>
      <c r="AN173" s="354"/>
      <c r="AO173" s="354"/>
      <c r="AP173" s="354"/>
      <c r="AQ173" s="354"/>
      <c r="AR173" s="354"/>
      <c r="AS173" s="354"/>
      <c r="AT173" s="354"/>
      <c r="AU173" s="354"/>
      <c r="AV173" s="354"/>
      <c r="AW173" s="354"/>
      <c r="AX173" s="354"/>
      <c r="AY173" s="354"/>
      <c r="AZ173" s="354"/>
      <c r="BA173" s="354"/>
      <c r="BB173" s="354"/>
      <c r="BC173" s="354"/>
      <c r="BD173" s="354"/>
      <c r="BE173" s="354"/>
      <c r="BF173" s="354"/>
      <c r="BG173" s="354"/>
      <c r="BH173" s="354"/>
      <c r="BI173" s="354"/>
      <c r="BJ173" s="354"/>
      <c r="BK173" s="354"/>
      <c r="BL173" s="354"/>
      <c r="BM173" s="354"/>
      <c r="BN173" s="354"/>
      <c r="BO173" s="354"/>
      <c r="BP173" s="354"/>
      <c r="BQ173" s="354"/>
      <c r="BR173" s="354"/>
      <c r="BS173" s="354"/>
      <c r="BT173" s="354"/>
      <c r="BU173" s="354"/>
      <c r="BV173" s="354"/>
      <c r="BW173" s="354"/>
      <c r="BX173" s="354"/>
      <c r="BY173" s="354"/>
      <c r="BZ173" s="354"/>
      <c r="CA173" s="354"/>
      <c r="CB173" s="354"/>
      <c r="CC173" s="354"/>
      <c r="CD173" s="354"/>
      <c r="CE173" s="354"/>
      <c r="CF173" s="354"/>
      <c r="CG173" s="354"/>
      <c r="CH173" s="354"/>
      <c r="CI173" s="354"/>
      <c r="CJ173" s="354"/>
      <c r="CK173" s="354"/>
      <c r="CL173" s="354"/>
      <c r="CM173" s="354"/>
      <c r="CN173" s="354"/>
      <c r="CO173" s="354"/>
      <c r="CP173" s="354"/>
      <c r="CQ173" s="354"/>
      <c r="CR173" s="354"/>
      <c r="CS173" s="354"/>
      <c r="CT173" s="354"/>
      <c r="CU173" s="354"/>
      <c r="CV173" s="354"/>
      <c r="CW173" s="354"/>
      <c r="CX173" s="354"/>
      <c r="CY173" s="354"/>
      <c r="CZ173" s="354"/>
      <c r="DA173" s="354"/>
      <c r="DB173" s="354"/>
      <c r="DC173" s="354"/>
      <c r="DD173" s="354"/>
      <c r="DE173" s="354"/>
      <c r="DF173" s="354"/>
      <c r="DG173" s="354"/>
      <c r="DH173" s="354"/>
      <c r="DI173" s="354"/>
      <c r="DJ173" s="354"/>
      <c r="DK173" s="354"/>
      <c r="DL173" s="354"/>
      <c r="DM173" s="354"/>
      <c r="DN173" s="354"/>
      <c r="DO173" s="354"/>
      <c r="DP173" s="354"/>
      <c r="DQ173" s="354"/>
      <c r="DR173" s="354"/>
      <c r="DS173" s="354"/>
      <c r="DT173" s="354"/>
      <c r="DU173" s="354"/>
      <c r="DV173" s="354"/>
      <c r="DW173" s="354"/>
      <c r="DX173" s="354"/>
      <c r="DY173" s="354"/>
      <c r="DZ173" s="354"/>
      <c r="EA173" s="354"/>
      <c r="EB173" s="354"/>
      <c r="EC173" s="354"/>
      <c r="ED173" s="354"/>
      <c r="EE173" s="354"/>
      <c r="EF173" s="354"/>
      <c r="EG173" s="354"/>
      <c r="EH173" s="354"/>
      <c r="EI173" s="354"/>
      <c r="EJ173" s="354"/>
      <c r="EK173" s="354"/>
      <c r="EL173" s="354"/>
      <c r="EM173" s="354"/>
      <c r="EN173" s="354"/>
      <c r="EO173" s="354"/>
      <c r="EP173" s="354"/>
      <c r="EQ173" s="354"/>
      <c r="ER173" s="354"/>
      <c r="ES173" s="354"/>
      <c r="ET173" s="354"/>
      <c r="EU173" s="354"/>
      <c r="EV173" s="354"/>
      <c r="EW173" s="354"/>
      <c r="EX173" s="354"/>
      <c r="EY173" s="354"/>
      <c r="EZ173" s="354"/>
      <c r="FA173" s="354"/>
      <c r="FB173" s="354"/>
      <c r="FC173" s="354"/>
      <c r="FD173" s="354"/>
      <c r="FE173" s="354"/>
      <c r="FF173" s="354"/>
      <c r="FG173" s="354"/>
      <c r="FH173" s="354"/>
      <c r="FI173" s="354"/>
      <c r="FJ173" s="354"/>
      <c r="FK173" s="354"/>
      <c r="FL173" s="354"/>
      <c r="FM173" s="354"/>
      <c r="FN173" s="354"/>
      <c r="FO173" s="354"/>
      <c r="FP173" s="354"/>
      <c r="FQ173" s="354"/>
      <c r="FR173" s="354"/>
      <c r="FS173" s="354"/>
      <c r="FT173" s="354"/>
      <c r="FU173" s="354"/>
      <c r="FV173" s="354"/>
      <c r="FW173" s="354"/>
      <c r="FX173" s="354"/>
      <c r="FY173" s="354"/>
      <c r="FZ173" s="354"/>
      <c r="GA173" s="354"/>
      <c r="GB173" s="354"/>
      <c r="GC173" s="354"/>
      <c r="GD173" s="354"/>
      <c r="GE173" s="354"/>
      <c r="GF173" s="354"/>
      <c r="GG173" s="354"/>
      <c r="GH173" s="354"/>
      <c r="GI173" s="354"/>
      <c r="GJ173" s="354"/>
      <c r="GK173" s="354"/>
      <c r="GL173" s="354"/>
      <c r="GM173" s="354"/>
      <c r="GN173" s="354"/>
      <c r="GO173" s="354"/>
      <c r="GP173" s="354"/>
      <c r="GQ173" s="354"/>
      <c r="GR173" s="354"/>
      <c r="GS173" s="354"/>
      <c r="GT173" s="354"/>
      <c r="GU173" s="354"/>
      <c r="GV173" s="354"/>
      <c r="GW173" s="354"/>
      <c r="GX173" s="354"/>
      <c r="GY173" s="354"/>
      <c r="GZ173" s="354"/>
      <c r="HA173" s="354"/>
      <c r="HB173" s="354"/>
      <c r="HC173" s="354"/>
      <c r="HD173" s="354"/>
      <c r="HE173" s="354"/>
      <c r="HF173" s="354"/>
      <c r="HG173" s="354"/>
      <c r="HH173" s="354"/>
      <c r="HI173" s="354"/>
      <c r="HJ173" s="354"/>
      <c r="HK173" s="354"/>
      <c r="HL173" s="354"/>
      <c r="HM173" s="354"/>
      <c r="HN173" s="354"/>
      <c r="HO173" s="354"/>
      <c r="HP173" s="354"/>
      <c r="HQ173" s="354"/>
      <c r="HR173" s="354"/>
      <c r="HS173" s="354"/>
      <c r="HT173" s="354"/>
      <c r="HU173" s="354"/>
      <c r="HV173" s="355"/>
      <c r="HW173" s="355"/>
      <c r="HX173" s="355"/>
      <c r="HY173" s="355"/>
      <c r="HZ173" s="355"/>
      <c r="IA173" s="355"/>
      <c r="IB173" s="355"/>
      <c r="IC173" s="355"/>
      <c r="ID173" s="355"/>
      <c r="IE173" s="355"/>
      <c r="IF173" s="355"/>
      <c r="IG173" s="355"/>
      <c r="IH173" s="355"/>
      <c r="II173" s="355"/>
      <c r="IJ173" s="355"/>
      <c r="IK173" s="355"/>
      <c r="IL173" s="355"/>
      <c r="IM173" s="355"/>
      <c r="IN173" s="355"/>
      <c r="IO173" s="355"/>
      <c r="IP173" s="353">
        <v>0.05</v>
      </c>
      <c r="IQ173">
        <v>50.75</v>
      </c>
      <c r="IR173" s="39">
        <f t="shared" si="8"/>
        <v>2.54</v>
      </c>
    </row>
    <row r="174" spans="1:252" ht="15" customHeight="1">
      <c r="A174" s="31"/>
      <c r="B174" s="16" t="s">
        <v>76</v>
      </c>
      <c r="C174" s="31"/>
      <c r="D174" s="31"/>
      <c r="E174" s="31"/>
      <c r="F174" s="29">
        <f t="shared" si="11"/>
        <v>25</v>
      </c>
      <c r="G174" s="321">
        <f t="shared" si="11"/>
        <v>53</v>
      </c>
      <c r="H174" s="322">
        <f t="shared" si="7"/>
        <v>2.12</v>
      </c>
      <c r="IP174" s="353">
        <v>0.05</v>
      </c>
      <c r="IQ174">
        <v>50.75</v>
      </c>
      <c r="IR174" s="39">
        <f t="shared" si="8"/>
        <v>2.54</v>
      </c>
    </row>
    <row r="175" spans="1:252" ht="15" customHeight="1">
      <c r="A175" s="31"/>
      <c r="B175" s="16" t="s">
        <v>75</v>
      </c>
      <c r="C175" s="31"/>
      <c r="D175" s="31"/>
      <c r="E175" s="31"/>
      <c r="F175" s="29">
        <f t="shared" si="11"/>
        <v>25</v>
      </c>
      <c r="G175" s="321">
        <f t="shared" si="11"/>
        <v>53</v>
      </c>
      <c r="H175" s="322">
        <f t="shared" si="7"/>
        <v>2.12</v>
      </c>
      <c r="IP175" s="353">
        <v>0.05</v>
      </c>
      <c r="IQ175">
        <v>50.75</v>
      </c>
      <c r="IR175" s="39">
        <f t="shared" si="8"/>
        <v>2.54</v>
      </c>
    </row>
    <row r="176" spans="1:252" ht="15" customHeight="1">
      <c r="A176" s="31"/>
      <c r="B176" s="16" t="s">
        <v>77</v>
      </c>
      <c r="C176" s="31"/>
      <c r="D176" s="31"/>
      <c r="E176" s="31"/>
      <c r="F176" s="29">
        <f t="shared" si="11"/>
        <v>25</v>
      </c>
      <c r="G176" s="321">
        <f t="shared" si="11"/>
        <v>53</v>
      </c>
      <c r="H176" s="322">
        <f t="shared" si="7"/>
        <v>2.12</v>
      </c>
      <c r="IP176" s="353">
        <v>0.05</v>
      </c>
      <c r="IQ176">
        <v>50.75</v>
      </c>
      <c r="IR176" s="39">
        <f t="shared" si="8"/>
        <v>2.54</v>
      </c>
    </row>
    <row r="177" spans="1:252" ht="15" customHeight="1">
      <c r="A177" s="31"/>
      <c r="B177" s="16" t="s">
        <v>78</v>
      </c>
      <c r="C177" s="31"/>
      <c r="D177" s="31"/>
      <c r="E177" s="31"/>
      <c r="F177" s="29">
        <f>F159</f>
        <v>25</v>
      </c>
      <c r="G177" s="321">
        <f>G159</f>
        <v>53</v>
      </c>
      <c r="H177" s="322">
        <f t="shared" si="7"/>
        <v>2.12</v>
      </c>
      <c r="IP177" s="353">
        <v>0.05</v>
      </c>
      <c r="IQ177">
        <v>50.75</v>
      </c>
      <c r="IR177" s="39">
        <f t="shared" si="8"/>
        <v>2.54</v>
      </c>
    </row>
    <row r="178" spans="1:252" ht="15" customHeight="1">
      <c r="A178" s="31"/>
      <c r="B178" s="16" t="s">
        <v>539</v>
      </c>
      <c r="C178" s="31"/>
      <c r="D178" s="31"/>
      <c r="E178" s="31"/>
      <c r="F178" s="29">
        <v>63</v>
      </c>
      <c r="G178" s="29">
        <v>71</v>
      </c>
      <c r="H178" s="52">
        <f t="shared" si="7"/>
        <v>1.13</v>
      </c>
      <c r="IP178" s="349">
        <v>0.25</v>
      </c>
      <c r="IQ178">
        <v>56.65</v>
      </c>
      <c r="IR178" s="39">
        <f t="shared" si="8"/>
        <v>14.16</v>
      </c>
    </row>
    <row r="179" spans="1:252" ht="15" customHeight="1">
      <c r="A179" s="31"/>
      <c r="B179" s="13" t="s">
        <v>417</v>
      </c>
      <c r="C179" s="31"/>
      <c r="D179" s="31"/>
      <c r="E179" s="31"/>
      <c r="F179" s="29">
        <v>56</v>
      </c>
      <c r="G179" s="53">
        <v>78</v>
      </c>
      <c r="H179" s="52">
        <f>G179/F179</f>
        <v>1.39</v>
      </c>
      <c r="IP179" s="349">
        <v>0.25</v>
      </c>
      <c r="IQ179">
        <v>64.18</v>
      </c>
      <c r="IR179" s="39">
        <f t="shared" si="8"/>
        <v>16.05</v>
      </c>
    </row>
    <row r="180" spans="1:252" ht="15" customHeight="1">
      <c r="A180" s="31"/>
      <c r="B180" s="30" t="s">
        <v>416</v>
      </c>
      <c r="C180" s="31"/>
      <c r="D180" s="31"/>
      <c r="E180" s="31"/>
      <c r="F180" s="29">
        <v>15</v>
      </c>
      <c r="G180" s="303">
        <v>15</v>
      </c>
      <c r="H180" s="322">
        <f>G180/F180</f>
        <v>1</v>
      </c>
      <c r="I180" s="354"/>
      <c r="J180" s="354"/>
      <c r="K180" s="354"/>
      <c r="L180" s="354"/>
      <c r="M180" s="354"/>
      <c r="N180" s="354"/>
      <c r="O180" s="354"/>
      <c r="P180" s="354"/>
      <c r="Q180" s="354"/>
      <c r="R180" s="354"/>
      <c r="S180" s="354"/>
      <c r="T180" s="354"/>
      <c r="U180" s="354"/>
      <c r="V180" s="354"/>
      <c r="W180" s="354"/>
      <c r="X180" s="354"/>
      <c r="Y180" s="354"/>
      <c r="Z180" s="354"/>
      <c r="AA180" s="354"/>
      <c r="AB180" s="354"/>
      <c r="AC180" s="354"/>
      <c r="AD180" s="354"/>
      <c r="AE180" s="354"/>
      <c r="AF180" s="354"/>
      <c r="AG180" s="354"/>
      <c r="AH180" s="354"/>
      <c r="AI180" s="354"/>
      <c r="AJ180" s="354"/>
      <c r="AK180" s="354"/>
      <c r="AL180" s="354"/>
      <c r="AM180" s="354"/>
      <c r="AN180" s="354"/>
      <c r="AO180" s="354"/>
      <c r="AP180" s="354"/>
      <c r="AQ180" s="354"/>
      <c r="AR180" s="354"/>
      <c r="AS180" s="354"/>
      <c r="AT180" s="354"/>
      <c r="AU180" s="354"/>
      <c r="AV180" s="354"/>
      <c r="AW180" s="354"/>
      <c r="AX180" s="354"/>
      <c r="AY180" s="354"/>
      <c r="AZ180" s="354"/>
      <c r="BA180" s="354"/>
      <c r="BB180" s="354"/>
      <c r="BC180" s="354"/>
      <c r="BD180" s="354"/>
      <c r="BE180" s="354"/>
      <c r="BF180" s="354"/>
      <c r="BG180" s="354"/>
      <c r="BH180" s="354"/>
      <c r="BI180" s="354"/>
      <c r="BJ180" s="354"/>
      <c r="BK180" s="354"/>
      <c r="BL180" s="354"/>
      <c r="BM180" s="354"/>
      <c r="BN180" s="354"/>
      <c r="BO180" s="354"/>
      <c r="BP180" s="354"/>
      <c r="BQ180" s="354"/>
      <c r="BR180" s="354"/>
      <c r="BS180" s="354"/>
      <c r="BT180" s="354"/>
      <c r="BU180" s="354"/>
      <c r="BV180" s="354"/>
      <c r="BW180" s="354"/>
      <c r="BX180" s="354"/>
      <c r="BY180" s="354"/>
      <c r="BZ180" s="354"/>
      <c r="CA180" s="354"/>
      <c r="CB180" s="354"/>
      <c r="CC180" s="354"/>
      <c r="CD180" s="354"/>
      <c r="CE180" s="354"/>
      <c r="CF180" s="354"/>
      <c r="CG180" s="354"/>
      <c r="CH180" s="354"/>
      <c r="CI180" s="354"/>
      <c r="CJ180" s="354"/>
      <c r="CK180" s="354"/>
      <c r="CL180" s="354"/>
      <c r="CM180" s="354"/>
      <c r="CN180" s="354"/>
      <c r="CO180" s="354"/>
      <c r="CP180" s="354"/>
      <c r="CQ180" s="354"/>
      <c r="CR180" s="354"/>
      <c r="CS180" s="354"/>
      <c r="CT180" s="354"/>
      <c r="CU180" s="354"/>
      <c r="CV180" s="354"/>
      <c r="CW180" s="354"/>
      <c r="CX180" s="354"/>
      <c r="CY180" s="354"/>
      <c r="CZ180" s="354"/>
      <c r="DA180" s="354"/>
      <c r="DB180" s="354"/>
      <c r="DC180" s="354"/>
      <c r="DD180" s="354"/>
      <c r="DE180" s="354"/>
      <c r="DF180" s="354"/>
      <c r="DG180" s="354"/>
      <c r="DH180" s="354"/>
      <c r="DI180" s="354"/>
      <c r="DJ180" s="354"/>
      <c r="DK180" s="354"/>
      <c r="DL180" s="354"/>
      <c r="DM180" s="354"/>
      <c r="DN180" s="354"/>
      <c r="DO180" s="354"/>
      <c r="DP180" s="354"/>
      <c r="DQ180" s="354"/>
      <c r="DR180" s="354"/>
      <c r="DS180" s="354"/>
      <c r="DT180" s="354"/>
      <c r="DU180" s="354"/>
      <c r="DV180" s="354"/>
      <c r="DW180" s="354"/>
      <c r="DX180" s="354"/>
      <c r="DY180" s="354"/>
      <c r="DZ180" s="354"/>
      <c r="EA180" s="354"/>
      <c r="EB180" s="354"/>
      <c r="EC180" s="354"/>
      <c r="ED180" s="354"/>
      <c r="EE180" s="354"/>
      <c r="EF180" s="354"/>
      <c r="EG180" s="354"/>
      <c r="EH180" s="354"/>
      <c r="EI180" s="354"/>
      <c r="EJ180" s="354"/>
      <c r="EK180" s="354"/>
      <c r="EL180" s="354"/>
      <c r="EM180" s="354"/>
      <c r="EN180" s="354"/>
      <c r="EO180" s="354"/>
      <c r="EP180" s="354"/>
      <c r="EQ180" s="354"/>
      <c r="ER180" s="354"/>
      <c r="ES180" s="354"/>
      <c r="ET180" s="354"/>
      <c r="EU180" s="354"/>
      <c r="EV180" s="354"/>
      <c r="EW180" s="354"/>
      <c r="EX180" s="354"/>
      <c r="EY180" s="354"/>
      <c r="EZ180" s="354"/>
      <c r="FA180" s="354"/>
      <c r="FB180" s="354"/>
      <c r="FC180" s="354"/>
      <c r="FD180" s="354"/>
      <c r="FE180" s="354"/>
      <c r="FF180" s="354"/>
      <c r="FG180" s="354"/>
      <c r="FH180" s="354"/>
      <c r="FI180" s="354"/>
      <c r="FJ180" s="354"/>
      <c r="FK180" s="354"/>
      <c r="FL180" s="354"/>
      <c r="FM180" s="354"/>
      <c r="FN180" s="354"/>
      <c r="FO180" s="354"/>
      <c r="FP180" s="354"/>
      <c r="FQ180" s="354"/>
      <c r="FR180" s="354"/>
      <c r="FS180" s="354"/>
      <c r="FT180" s="354"/>
      <c r="FU180" s="354"/>
      <c r="FV180" s="354"/>
      <c r="FW180" s="354"/>
      <c r="FX180" s="354"/>
      <c r="FY180" s="354"/>
      <c r="FZ180" s="354"/>
      <c r="GA180" s="354"/>
      <c r="GB180" s="354"/>
      <c r="GC180" s="354"/>
      <c r="GD180" s="354"/>
      <c r="GE180" s="354"/>
      <c r="GF180" s="354"/>
      <c r="GG180" s="354"/>
      <c r="GH180" s="354"/>
      <c r="GI180" s="354"/>
      <c r="GJ180" s="354"/>
      <c r="GK180" s="354"/>
      <c r="GL180" s="354"/>
      <c r="GM180" s="354"/>
      <c r="GN180" s="354"/>
      <c r="GO180" s="354"/>
      <c r="GP180" s="354"/>
      <c r="GQ180" s="354"/>
      <c r="GR180" s="354"/>
      <c r="GS180" s="354"/>
      <c r="GT180" s="354"/>
      <c r="GU180" s="354"/>
      <c r="GV180" s="354"/>
      <c r="GW180" s="354"/>
      <c r="GX180" s="354"/>
      <c r="GY180" s="354"/>
      <c r="GZ180" s="354"/>
      <c r="HA180" s="354"/>
      <c r="HB180" s="354"/>
      <c r="HC180" s="354"/>
      <c r="HD180" s="354"/>
      <c r="HE180" s="354"/>
      <c r="HF180" s="354"/>
      <c r="HG180" s="354"/>
      <c r="HH180" s="354"/>
      <c r="HI180" s="354"/>
      <c r="HJ180" s="354"/>
      <c r="HK180" s="354"/>
      <c r="HL180" s="354"/>
      <c r="HM180" s="354"/>
      <c r="HN180" s="354"/>
      <c r="HO180" s="354"/>
      <c r="HP180" s="354"/>
      <c r="HQ180" s="354"/>
      <c r="HR180" s="354"/>
      <c r="HS180" s="354"/>
      <c r="HT180" s="354"/>
      <c r="HU180" s="354"/>
      <c r="HV180" s="355"/>
      <c r="HW180" s="355"/>
      <c r="HX180" s="355"/>
      <c r="HY180" s="355"/>
      <c r="HZ180" s="355"/>
      <c r="IA180" s="355"/>
      <c r="IB180" s="355"/>
      <c r="IC180" s="355"/>
      <c r="ID180" s="355"/>
      <c r="IE180" s="355"/>
      <c r="IF180" s="355"/>
      <c r="IG180" s="355"/>
      <c r="IH180" s="355"/>
      <c r="II180" s="355"/>
      <c r="IJ180" s="355"/>
      <c r="IK180" s="355"/>
      <c r="IL180" s="355"/>
      <c r="IM180" s="355"/>
      <c r="IN180" s="355"/>
      <c r="IO180" s="355"/>
      <c r="IP180" s="353">
        <v>0.05</v>
      </c>
      <c r="IQ180">
        <v>14.33</v>
      </c>
      <c r="IR180" s="39">
        <f t="shared" si="8"/>
        <v>0.72</v>
      </c>
    </row>
    <row r="181" spans="1:252" ht="15" customHeight="1">
      <c r="A181" s="31"/>
      <c r="B181" s="30" t="s">
        <v>480</v>
      </c>
      <c r="C181" s="31"/>
      <c r="D181" s="31"/>
      <c r="E181" s="31"/>
      <c r="F181" s="29"/>
      <c r="G181" s="303">
        <v>45</v>
      </c>
      <c r="H181" s="322"/>
      <c r="I181" s="354"/>
      <c r="J181" s="354"/>
      <c r="K181" s="354"/>
      <c r="L181" s="354"/>
      <c r="M181" s="354"/>
      <c r="N181" s="354"/>
      <c r="O181" s="354"/>
      <c r="P181" s="354"/>
      <c r="Q181" s="354"/>
      <c r="R181" s="354"/>
      <c r="S181" s="354"/>
      <c r="T181" s="354"/>
      <c r="U181" s="354"/>
      <c r="V181" s="354"/>
      <c r="W181" s="354"/>
      <c r="X181" s="354"/>
      <c r="Y181" s="354"/>
      <c r="Z181" s="354"/>
      <c r="AA181" s="354"/>
      <c r="AB181" s="354"/>
      <c r="AC181" s="354"/>
      <c r="AD181" s="354"/>
      <c r="AE181" s="354"/>
      <c r="AF181" s="354"/>
      <c r="AG181" s="354"/>
      <c r="AH181" s="354"/>
      <c r="AI181" s="354"/>
      <c r="AJ181" s="354"/>
      <c r="AK181" s="354"/>
      <c r="AL181" s="354"/>
      <c r="AM181" s="354"/>
      <c r="AN181" s="354"/>
      <c r="AO181" s="354"/>
      <c r="AP181" s="354"/>
      <c r="AQ181" s="354"/>
      <c r="AR181" s="354"/>
      <c r="AS181" s="354"/>
      <c r="AT181" s="354"/>
      <c r="AU181" s="354"/>
      <c r="AV181" s="354"/>
      <c r="AW181" s="354"/>
      <c r="AX181" s="354"/>
      <c r="AY181" s="354"/>
      <c r="AZ181" s="354"/>
      <c r="BA181" s="354"/>
      <c r="BB181" s="354"/>
      <c r="BC181" s="354"/>
      <c r="BD181" s="354"/>
      <c r="BE181" s="354"/>
      <c r="BF181" s="354"/>
      <c r="BG181" s="354"/>
      <c r="BH181" s="354"/>
      <c r="BI181" s="354"/>
      <c r="BJ181" s="354"/>
      <c r="BK181" s="354"/>
      <c r="BL181" s="354"/>
      <c r="BM181" s="354"/>
      <c r="BN181" s="354"/>
      <c r="BO181" s="354"/>
      <c r="BP181" s="354"/>
      <c r="BQ181" s="354"/>
      <c r="BR181" s="354"/>
      <c r="BS181" s="354"/>
      <c r="BT181" s="354"/>
      <c r="BU181" s="354"/>
      <c r="BV181" s="354"/>
      <c r="BW181" s="354"/>
      <c r="BX181" s="354"/>
      <c r="BY181" s="354"/>
      <c r="BZ181" s="354"/>
      <c r="CA181" s="354"/>
      <c r="CB181" s="354"/>
      <c r="CC181" s="354"/>
      <c r="CD181" s="354"/>
      <c r="CE181" s="354"/>
      <c r="CF181" s="354"/>
      <c r="CG181" s="354"/>
      <c r="CH181" s="354"/>
      <c r="CI181" s="354"/>
      <c r="CJ181" s="354"/>
      <c r="CK181" s="354"/>
      <c r="CL181" s="354"/>
      <c r="CM181" s="354"/>
      <c r="CN181" s="354"/>
      <c r="CO181" s="354"/>
      <c r="CP181" s="354"/>
      <c r="CQ181" s="354"/>
      <c r="CR181" s="354"/>
      <c r="CS181" s="354"/>
      <c r="CT181" s="354"/>
      <c r="CU181" s="354"/>
      <c r="CV181" s="354"/>
      <c r="CW181" s="354"/>
      <c r="CX181" s="354"/>
      <c r="CY181" s="354"/>
      <c r="CZ181" s="354"/>
      <c r="DA181" s="354"/>
      <c r="DB181" s="354"/>
      <c r="DC181" s="354"/>
      <c r="DD181" s="354"/>
      <c r="DE181" s="354"/>
      <c r="DF181" s="354"/>
      <c r="DG181" s="354"/>
      <c r="DH181" s="354"/>
      <c r="DI181" s="354"/>
      <c r="DJ181" s="354"/>
      <c r="DK181" s="354"/>
      <c r="DL181" s="354"/>
      <c r="DM181" s="354"/>
      <c r="DN181" s="354"/>
      <c r="DO181" s="354"/>
      <c r="DP181" s="354"/>
      <c r="DQ181" s="354"/>
      <c r="DR181" s="354"/>
      <c r="DS181" s="354"/>
      <c r="DT181" s="354"/>
      <c r="DU181" s="354"/>
      <c r="DV181" s="354"/>
      <c r="DW181" s="354"/>
      <c r="DX181" s="354"/>
      <c r="DY181" s="354"/>
      <c r="DZ181" s="354"/>
      <c r="EA181" s="354"/>
      <c r="EB181" s="354"/>
      <c r="EC181" s="354"/>
      <c r="ED181" s="354"/>
      <c r="EE181" s="354"/>
      <c r="EF181" s="354"/>
      <c r="EG181" s="354"/>
      <c r="EH181" s="354"/>
      <c r="EI181" s="354"/>
      <c r="EJ181" s="354"/>
      <c r="EK181" s="354"/>
      <c r="EL181" s="354"/>
      <c r="EM181" s="354"/>
      <c r="EN181" s="354"/>
      <c r="EO181" s="354"/>
      <c r="EP181" s="354"/>
      <c r="EQ181" s="354"/>
      <c r="ER181" s="354"/>
      <c r="ES181" s="354"/>
      <c r="ET181" s="354"/>
      <c r="EU181" s="354"/>
      <c r="EV181" s="354"/>
      <c r="EW181" s="354"/>
      <c r="EX181" s="354"/>
      <c r="EY181" s="354"/>
      <c r="EZ181" s="354"/>
      <c r="FA181" s="354"/>
      <c r="FB181" s="354"/>
      <c r="FC181" s="354"/>
      <c r="FD181" s="354"/>
      <c r="FE181" s="354"/>
      <c r="FF181" s="354"/>
      <c r="FG181" s="354"/>
      <c r="FH181" s="354"/>
      <c r="FI181" s="354"/>
      <c r="FJ181" s="354"/>
      <c r="FK181" s="354"/>
      <c r="FL181" s="354"/>
      <c r="FM181" s="354"/>
      <c r="FN181" s="354"/>
      <c r="FO181" s="354"/>
      <c r="FP181" s="354"/>
      <c r="FQ181" s="354"/>
      <c r="FR181" s="354"/>
      <c r="FS181" s="354"/>
      <c r="FT181" s="354"/>
      <c r="FU181" s="354"/>
      <c r="FV181" s="354"/>
      <c r="FW181" s="354"/>
      <c r="FX181" s="354"/>
      <c r="FY181" s="354"/>
      <c r="FZ181" s="354"/>
      <c r="GA181" s="354"/>
      <c r="GB181" s="354"/>
      <c r="GC181" s="354"/>
      <c r="GD181" s="354"/>
      <c r="GE181" s="354"/>
      <c r="GF181" s="354"/>
      <c r="GG181" s="354"/>
      <c r="GH181" s="354"/>
      <c r="GI181" s="354"/>
      <c r="GJ181" s="354"/>
      <c r="GK181" s="354"/>
      <c r="GL181" s="354"/>
      <c r="GM181" s="354"/>
      <c r="GN181" s="354"/>
      <c r="GO181" s="354"/>
      <c r="GP181" s="354"/>
      <c r="GQ181" s="354"/>
      <c r="GR181" s="354"/>
      <c r="GS181" s="354"/>
      <c r="GT181" s="354"/>
      <c r="GU181" s="354"/>
      <c r="GV181" s="354"/>
      <c r="GW181" s="354"/>
      <c r="GX181" s="354"/>
      <c r="GY181" s="354"/>
      <c r="GZ181" s="354"/>
      <c r="HA181" s="354"/>
      <c r="HB181" s="354"/>
      <c r="HC181" s="354"/>
      <c r="HD181" s="354"/>
      <c r="HE181" s="354"/>
      <c r="HF181" s="354"/>
      <c r="HG181" s="354"/>
      <c r="HH181" s="354"/>
      <c r="HI181" s="354"/>
      <c r="HJ181" s="354"/>
      <c r="HK181" s="354"/>
      <c r="HL181" s="354"/>
      <c r="HM181" s="354"/>
      <c r="HN181" s="354"/>
      <c r="HO181" s="354"/>
      <c r="HP181" s="354"/>
      <c r="HQ181" s="354"/>
      <c r="HR181" s="354"/>
      <c r="HS181" s="354"/>
      <c r="HT181" s="354"/>
      <c r="HU181" s="354"/>
      <c r="HV181" s="355"/>
      <c r="HW181" s="355"/>
      <c r="HX181" s="355"/>
      <c r="HY181" s="355"/>
      <c r="HZ181" s="355"/>
      <c r="IA181" s="355"/>
      <c r="IB181" s="355"/>
      <c r="IC181" s="355"/>
      <c r="ID181" s="355"/>
      <c r="IE181" s="355"/>
      <c r="IF181" s="355"/>
      <c r="IG181" s="355"/>
      <c r="IH181" s="355"/>
      <c r="II181" s="355"/>
      <c r="IJ181" s="355"/>
      <c r="IK181" s="355"/>
      <c r="IL181" s="355"/>
      <c r="IM181" s="355"/>
      <c r="IN181" s="355"/>
      <c r="IO181" s="355"/>
      <c r="IP181" s="353">
        <v>0.05</v>
      </c>
      <c r="IQ181">
        <v>7.35</v>
      </c>
      <c r="IR181" s="39">
        <f t="shared" si="8"/>
        <v>0.37</v>
      </c>
    </row>
    <row r="182" spans="1:252" ht="26.25" customHeight="1">
      <c r="A182" s="31"/>
      <c r="B182" s="30" t="s">
        <v>418</v>
      </c>
      <c r="C182" s="31"/>
      <c r="D182" s="31"/>
      <c r="E182" s="31"/>
      <c r="F182" s="29"/>
      <c r="G182" s="303">
        <v>55</v>
      </c>
      <c r="H182" s="322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4"/>
      <c r="T182" s="354"/>
      <c r="U182" s="354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4"/>
      <c r="AO182" s="354"/>
      <c r="AP182" s="354"/>
      <c r="AQ182" s="354"/>
      <c r="AR182" s="354"/>
      <c r="AS182" s="354"/>
      <c r="AT182" s="354"/>
      <c r="AU182" s="354"/>
      <c r="AV182" s="354"/>
      <c r="AW182" s="354"/>
      <c r="AX182" s="354"/>
      <c r="AY182" s="354"/>
      <c r="AZ182" s="354"/>
      <c r="BA182" s="354"/>
      <c r="BB182" s="354"/>
      <c r="BC182" s="354"/>
      <c r="BD182" s="354"/>
      <c r="BE182" s="354"/>
      <c r="BF182" s="354"/>
      <c r="BG182" s="354"/>
      <c r="BH182" s="354"/>
      <c r="BI182" s="354"/>
      <c r="BJ182" s="354"/>
      <c r="BK182" s="354"/>
      <c r="BL182" s="354"/>
      <c r="BM182" s="354"/>
      <c r="BN182" s="354"/>
      <c r="BO182" s="354"/>
      <c r="BP182" s="354"/>
      <c r="BQ182" s="354"/>
      <c r="BR182" s="354"/>
      <c r="BS182" s="354"/>
      <c r="BT182" s="354"/>
      <c r="BU182" s="354"/>
      <c r="BV182" s="354"/>
      <c r="BW182" s="354"/>
      <c r="BX182" s="354"/>
      <c r="BY182" s="354"/>
      <c r="BZ182" s="354"/>
      <c r="CA182" s="354"/>
      <c r="CB182" s="354"/>
      <c r="CC182" s="354"/>
      <c r="CD182" s="354"/>
      <c r="CE182" s="354"/>
      <c r="CF182" s="354"/>
      <c r="CG182" s="354"/>
      <c r="CH182" s="354"/>
      <c r="CI182" s="354"/>
      <c r="CJ182" s="354"/>
      <c r="CK182" s="354"/>
      <c r="CL182" s="354"/>
      <c r="CM182" s="354"/>
      <c r="CN182" s="354"/>
      <c r="CO182" s="354"/>
      <c r="CP182" s="354"/>
      <c r="CQ182" s="354"/>
      <c r="CR182" s="354"/>
      <c r="CS182" s="354"/>
      <c r="CT182" s="354"/>
      <c r="CU182" s="354"/>
      <c r="CV182" s="354"/>
      <c r="CW182" s="354"/>
      <c r="CX182" s="354"/>
      <c r="CY182" s="354"/>
      <c r="CZ182" s="354"/>
      <c r="DA182" s="354"/>
      <c r="DB182" s="354"/>
      <c r="DC182" s="354"/>
      <c r="DD182" s="354"/>
      <c r="DE182" s="354"/>
      <c r="DF182" s="354"/>
      <c r="DG182" s="354"/>
      <c r="DH182" s="354"/>
      <c r="DI182" s="354"/>
      <c r="DJ182" s="354"/>
      <c r="DK182" s="354"/>
      <c r="DL182" s="354"/>
      <c r="DM182" s="354"/>
      <c r="DN182" s="354"/>
      <c r="DO182" s="354"/>
      <c r="DP182" s="354"/>
      <c r="DQ182" s="354"/>
      <c r="DR182" s="354"/>
      <c r="DS182" s="354"/>
      <c r="DT182" s="354"/>
      <c r="DU182" s="354"/>
      <c r="DV182" s="354"/>
      <c r="DW182" s="354"/>
      <c r="DX182" s="354"/>
      <c r="DY182" s="354"/>
      <c r="DZ182" s="354"/>
      <c r="EA182" s="354"/>
      <c r="EB182" s="354"/>
      <c r="EC182" s="354"/>
      <c r="ED182" s="354"/>
      <c r="EE182" s="354"/>
      <c r="EF182" s="354"/>
      <c r="EG182" s="354"/>
      <c r="EH182" s="354"/>
      <c r="EI182" s="354"/>
      <c r="EJ182" s="354"/>
      <c r="EK182" s="354"/>
      <c r="EL182" s="354"/>
      <c r="EM182" s="354"/>
      <c r="EN182" s="354"/>
      <c r="EO182" s="354"/>
      <c r="EP182" s="354"/>
      <c r="EQ182" s="354"/>
      <c r="ER182" s="354"/>
      <c r="ES182" s="354"/>
      <c r="ET182" s="354"/>
      <c r="EU182" s="354"/>
      <c r="EV182" s="354"/>
      <c r="EW182" s="354"/>
      <c r="EX182" s="354"/>
      <c r="EY182" s="354"/>
      <c r="EZ182" s="354"/>
      <c r="FA182" s="354"/>
      <c r="FB182" s="354"/>
      <c r="FC182" s="354"/>
      <c r="FD182" s="354"/>
      <c r="FE182" s="354"/>
      <c r="FF182" s="354"/>
      <c r="FG182" s="354"/>
      <c r="FH182" s="354"/>
      <c r="FI182" s="354"/>
      <c r="FJ182" s="354"/>
      <c r="FK182" s="354"/>
      <c r="FL182" s="354"/>
      <c r="FM182" s="354"/>
      <c r="FN182" s="354"/>
      <c r="FO182" s="354"/>
      <c r="FP182" s="354"/>
      <c r="FQ182" s="354"/>
      <c r="FR182" s="354"/>
      <c r="FS182" s="354"/>
      <c r="FT182" s="354"/>
      <c r="FU182" s="354"/>
      <c r="FV182" s="354"/>
      <c r="FW182" s="354"/>
      <c r="FX182" s="354"/>
      <c r="FY182" s="354"/>
      <c r="FZ182" s="354"/>
      <c r="GA182" s="354"/>
      <c r="GB182" s="354"/>
      <c r="GC182" s="354"/>
      <c r="GD182" s="354"/>
      <c r="GE182" s="354"/>
      <c r="GF182" s="354"/>
      <c r="GG182" s="354"/>
      <c r="GH182" s="354"/>
      <c r="GI182" s="354"/>
      <c r="GJ182" s="354"/>
      <c r="GK182" s="354"/>
      <c r="GL182" s="354"/>
      <c r="GM182" s="354"/>
      <c r="GN182" s="354"/>
      <c r="GO182" s="354"/>
      <c r="GP182" s="354"/>
      <c r="GQ182" s="354"/>
      <c r="GR182" s="354"/>
      <c r="GS182" s="354"/>
      <c r="GT182" s="354"/>
      <c r="GU182" s="354"/>
      <c r="GV182" s="354"/>
      <c r="GW182" s="354"/>
      <c r="GX182" s="354"/>
      <c r="GY182" s="354"/>
      <c r="GZ182" s="354"/>
      <c r="HA182" s="354"/>
      <c r="HB182" s="354"/>
      <c r="HC182" s="354"/>
      <c r="HD182" s="354"/>
      <c r="HE182" s="354"/>
      <c r="HF182" s="354"/>
      <c r="HG182" s="354"/>
      <c r="HH182" s="354"/>
      <c r="HI182" s="354"/>
      <c r="HJ182" s="354"/>
      <c r="HK182" s="354"/>
      <c r="HL182" s="354"/>
      <c r="HM182" s="354"/>
      <c r="HN182" s="354"/>
      <c r="HO182" s="354"/>
      <c r="HP182" s="354"/>
      <c r="HQ182" s="354"/>
      <c r="HR182" s="354"/>
      <c r="HS182" s="354"/>
      <c r="HT182" s="354"/>
      <c r="HU182" s="354"/>
      <c r="HV182" s="355"/>
      <c r="HW182" s="355"/>
      <c r="HX182" s="355"/>
      <c r="HY182" s="355"/>
      <c r="HZ182" s="355"/>
      <c r="IA182" s="355"/>
      <c r="IB182" s="355"/>
      <c r="IC182" s="355"/>
      <c r="ID182" s="355"/>
      <c r="IE182" s="355"/>
      <c r="IF182" s="355"/>
      <c r="IG182" s="355"/>
      <c r="IH182" s="355"/>
      <c r="II182" s="355"/>
      <c r="IJ182" s="355"/>
      <c r="IK182" s="355"/>
      <c r="IL182" s="355"/>
      <c r="IM182" s="355"/>
      <c r="IN182" s="355"/>
      <c r="IO182" s="355"/>
      <c r="IP182" s="353">
        <v>0.05</v>
      </c>
      <c r="IQ182">
        <v>52.32</v>
      </c>
      <c r="IR182" s="39">
        <f t="shared" si="8"/>
        <v>2.62</v>
      </c>
    </row>
    <row r="183" spans="1:250" ht="18" customHeight="1">
      <c r="A183" s="14"/>
      <c r="B183" s="35" t="s">
        <v>85</v>
      </c>
      <c r="C183" s="14" t="s">
        <v>74</v>
      </c>
      <c r="D183" s="14"/>
      <c r="E183" s="14"/>
      <c r="F183" s="86">
        <v>240</v>
      </c>
      <c r="G183" s="310">
        <f>SUM(G184:G192)</f>
        <v>442</v>
      </c>
      <c r="H183" s="311">
        <f aca="true" t="shared" si="12" ref="H183:H198">G183/F183</f>
        <v>1.84</v>
      </c>
      <c r="I183" s="354"/>
      <c r="J183" s="354"/>
      <c r="K183" s="354"/>
      <c r="L183" s="354"/>
      <c r="M183" s="354"/>
      <c r="N183" s="354"/>
      <c r="O183" s="354"/>
      <c r="P183" s="354"/>
      <c r="Q183" s="354"/>
      <c r="R183" s="354"/>
      <c r="S183" s="354"/>
      <c r="T183" s="354"/>
      <c r="U183" s="354"/>
      <c r="V183" s="354"/>
      <c r="W183" s="354"/>
      <c r="X183" s="354"/>
      <c r="Y183" s="354"/>
      <c r="Z183" s="354"/>
      <c r="AA183" s="354"/>
      <c r="AB183" s="354"/>
      <c r="AC183" s="354"/>
      <c r="AD183" s="354"/>
      <c r="AE183" s="354"/>
      <c r="AF183" s="354"/>
      <c r="AG183" s="354"/>
      <c r="AH183" s="354"/>
      <c r="AI183" s="354"/>
      <c r="AJ183" s="354"/>
      <c r="AK183" s="354"/>
      <c r="AL183" s="354"/>
      <c r="AM183" s="354"/>
      <c r="AN183" s="354"/>
      <c r="AO183" s="354"/>
      <c r="AP183" s="354"/>
      <c r="AQ183" s="354"/>
      <c r="AR183" s="354"/>
      <c r="AS183" s="354"/>
      <c r="AT183" s="354"/>
      <c r="AU183" s="354"/>
      <c r="AV183" s="354"/>
      <c r="AW183" s="354"/>
      <c r="AX183" s="354"/>
      <c r="AY183" s="354"/>
      <c r="AZ183" s="354"/>
      <c r="BA183" s="354"/>
      <c r="BB183" s="354"/>
      <c r="BC183" s="354"/>
      <c r="BD183" s="354"/>
      <c r="BE183" s="354"/>
      <c r="BF183" s="354"/>
      <c r="BG183" s="354"/>
      <c r="BH183" s="354"/>
      <c r="BI183" s="354"/>
      <c r="BJ183" s="354"/>
      <c r="BK183" s="354"/>
      <c r="BL183" s="354"/>
      <c r="BM183" s="354"/>
      <c r="BN183" s="354"/>
      <c r="BO183" s="354"/>
      <c r="BP183" s="354"/>
      <c r="BQ183" s="354"/>
      <c r="BR183" s="354"/>
      <c r="BS183" s="354"/>
      <c r="BT183" s="354"/>
      <c r="BU183" s="354"/>
      <c r="BV183" s="354"/>
      <c r="BW183" s="354"/>
      <c r="BX183" s="354"/>
      <c r="BY183" s="354"/>
      <c r="BZ183" s="354"/>
      <c r="CA183" s="354"/>
      <c r="CB183" s="354"/>
      <c r="CC183" s="354"/>
      <c r="CD183" s="354"/>
      <c r="CE183" s="354"/>
      <c r="CF183" s="354"/>
      <c r="CG183" s="354"/>
      <c r="CH183" s="354"/>
      <c r="CI183" s="354"/>
      <c r="CJ183" s="354"/>
      <c r="CK183" s="354"/>
      <c r="CL183" s="354"/>
      <c r="CM183" s="354"/>
      <c r="CN183" s="354"/>
      <c r="CO183" s="354"/>
      <c r="CP183" s="354"/>
      <c r="CQ183" s="354"/>
      <c r="CR183" s="354"/>
      <c r="CS183" s="354"/>
      <c r="CT183" s="354"/>
      <c r="CU183" s="354"/>
      <c r="CV183" s="354"/>
      <c r="CW183" s="354"/>
      <c r="CX183" s="354"/>
      <c r="CY183" s="354"/>
      <c r="CZ183" s="354"/>
      <c r="DA183" s="354"/>
      <c r="DB183" s="354"/>
      <c r="DC183" s="354"/>
      <c r="DD183" s="354"/>
      <c r="DE183" s="354"/>
      <c r="DF183" s="354"/>
      <c r="DG183" s="354"/>
      <c r="DH183" s="354"/>
      <c r="DI183" s="354"/>
      <c r="DJ183" s="354"/>
      <c r="DK183" s="354"/>
      <c r="DL183" s="354"/>
      <c r="DM183" s="354"/>
      <c r="DN183" s="354"/>
      <c r="DO183" s="354"/>
      <c r="DP183" s="354"/>
      <c r="DQ183" s="354"/>
      <c r="DR183" s="354"/>
      <c r="DS183" s="354"/>
      <c r="DT183" s="354"/>
      <c r="DU183" s="354"/>
      <c r="DV183" s="354"/>
      <c r="DW183" s="354"/>
      <c r="DX183" s="354"/>
      <c r="DY183" s="354"/>
      <c r="DZ183" s="354"/>
      <c r="EA183" s="354"/>
      <c r="EB183" s="354"/>
      <c r="EC183" s="354"/>
      <c r="ED183" s="354"/>
      <c r="EE183" s="354"/>
      <c r="EF183" s="354"/>
      <c r="EG183" s="354"/>
      <c r="EH183" s="354"/>
      <c r="EI183" s="354"/>
      <c r="EJ183" s="354"/>
      <c r="EK183" s="354"/>
      <c r="EL183" s="354"/>
      <c r="EM183" s="354"/>
      <c r="EN183" s="354"/>
      <c r="EO183" s="354"/>
      <c r="EP183" s="354"/>
      <c r="EQ183" s="354"/>
      <c r="ER183" s="354"/>
      <c r="ES183" s="354"/>
      <c r="ET183" s="354"/>
      <c r="EU183" s="354"/>
      <c r="EV183" s="354"/>
      <c r="EW183" s="354"/>
      <c r="EX183" s="354"/>
      <c r="EY183" s="354"/>
      <c r="EZ183" s="354"/>
      <c r="FA183" s="354"/>
      <c r="FB183" s="354"/>
      <c r="FC183" s="354"/>
      <c r="FD183" s="354"/>
      <c r="FE183" s="354"/>
      <c r="FF183" s="354"/>
      <c r="FG183" s="354"/>
      <c r="FH183" s="354"/>
      <c r="FI183" s="354"/>
      <c r="FJ183" s="354"/>
      <c r="FK183" s="354"/>
      <c r="FL183" s="354"/>
      <c r="FM183" s="354"/>
      <c r="FN183" s="354"/>
      <c r="FO183" s="354"/>
      <c r="FP183" s="354"/>
      <c r="FQ183" s="354"/>
      <c r="FR183" s="354"/>
      <c r="FS183" s="354"/>
      <c r="FT183" s="354"/>
      <c r="FU183" s="354"/>
      <c r="FV183" s="354"/>
      <c r="FW183" s="354"/>
      <c r="FX183" s="354"/>
      <c r="FY183" s="354"/>
      <c r="FZ183" s="354"/>
      <c r="GA183" s="354"/>
      <c r="GB183" s="354"/>
      <c r="GC183" s="354"/>
      <c r="GD183" s="354"/>
      <c r="GE183" s="354"/>
      <c r="GF183" s="354"/>
      <c r="GG183" s="354"/>
      <c r="GH183" s="354"/>
      <c r="GI183" s="354"/>
      <c r="GJ183" s="354"/>
      <c r="GK183" s="354"/>
      <c r="GL183" s="354"/>
      <c r="GM183" s="354"/>
      <c r="GN183" s="354"/>
      <c r="GO183" s="354"/>
      <c r="GP183" s="354"/>
      <c r="GQ183" s="354"/>
      <c r="GR183" s="354"/>
      <c r="GS183" s="354"/>
      <c r="GT183" s="354"/>
      <c r="GU183" s="354"/>
      <c r="GV183" s="354"/>
      <c r="GW183" s="354"/>
      <c r="GX183" s="354"/>
      <c r="GY183" s="354"/>
      <c r="GZ183" s="354"/>
      <c r="HA183" s="354"/>
      <c r="HB183" s="354"/>
      <c r="HC183" s="354"/>
      <c r="HD183" s="354"/>
      <c r="HE183" s="354"/>
      <c r="HF183" s="354"/>
      <c r="HG183" s="354"/>
      <c r="HH183" s="354"/>
      <c r="HI183" s="354"/>
      <c r="HJ183" s="354"/>
      <c r="HK183" s="354"/>
      <c r="HL183" s="354"/>
      <c r="HM183" s="354"/>
      <c r="HN183" s="354"/>
      <c r="HO183" s="354"/>
      <c r="HP183" s="354"/>
      <c r="HQ183" s="354"/>
      <c r="HR183" s="354"/>
      <c r="HS183" s="354"/>
      <c r="HT183" s="354"/>
      <c r="HU183" s="354"/>
      <c r="HV183" s="355"/>
      <c r="HW183" s="355"/>
      <c r="HX183" s="355"/>
      <c r="HY183" s="355"/>
      <c r="HZ183" s="355"/>
      <c r="IA183" s="355"/>
      <c r="IB183" s="355"/>
      <c r="IC183" s="355"/>
      <c r="ID183" s="355"/>
      <c r="IE183" s="355"/>
      <c r="IF183" s="355"/>
      <c r="IG183" s="355"/>
      <c r="IH183" s="355"/>
      <c r="II183" s="355"/>
      <c r="IJ183" s="355"/>
      <c r="IK183" s="355"/>
      <c r="IL183" s="355"/>
      <c r="IM183" s="355"/>
      <c r="IN183" s="355"/>
      <c r="IO183" s="355"/>
      <c r="IP183" s="357">
        <f>(IR184+IR185+IR186+IR187+IR188+IR189+IR190+IR191+IR192)/(IQ184+IQ185+IQ186+IQ187+IQ188+IQ189+IQ190+IQ191+IQ192)*100</f>
        <v>11.2</v>
      </c>
    </row>
    <row r="184" spans="1:252" ht="12.75" customHeight="1">
      <c r="A184" s="14"/>
      <c r="B184" s="16" t="s">
        <v>73</v>
      </c>
      <c r="C184" s="14"/>
      <c r="D184" s="14"/>
      <c r="E184" s="14"/>
      <c r="F184" s="12">
        <f aca="true" t="shared" si="13" ref="F184:G188">F173</f>
        <v>27</v>
      </c>
      <c r="G184" s="323">
        <f t="shared" si="13"/>
        <v>53</v>
      </c>
      <c r="H184" s="304">
        <f t="shared" si="12"/>
        <v>1.96</v>
      </c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  <c r="Z184" s="354"/>
      <c r="AA184" s="354"/>
      <c r="AB184" s="354"/>
      <c r="AC184" s="354"/>
      <c r="AD184" s="354"/>
      <c r="AE184" s="354"/>
      <c r="AF184" s="354"/>
      <c r="AG184" s="354"/>
      <c r="AH184" s="354"/>
      <c r="AI184" s="354"/>
      <c r="AJ184" s="354"/>
      <c r="AK184" s="354"/>
      <c r="AL184" s="354"/>
      <c r="AM184" s="354"/>
      <c r="AN184" s="354"/>
      <c r="AO184" s="354"/>
      <c r="AP184" s="354"/>
      <c r="AQ184" s="354"/>
      <c r="AR184" s="354"/>
      <c r="AS184" s="354"/>
      <c r="AT184" s="354"/>
      <c r="AU184" s="354"/>
      <c r="AV184" s="354"/>
      <c r="AW184" s="354"/>
      <c r="AX184" s="354"/>
      <c r="AY184" s="354"/>
      <c r="AZ184" s="354"/>
      <c r="BA184" s="354"/>
      <c r="BB184" s="354"/>
      <c r="BC184" s="354"/>
      <c r="BD184" s="354"/>
      <c r="BE184" s="354"/>
      <c r="BF184" s="354"/>
      <c r="BG184" s="354"/>
      <c r="BH184" s="354"/>
      <c r="BI184" s="354"/>
      <c r="BJ184" s="354"/>
      <c r="BK184" s="354"/>
      <c r="BL184" s="354"/>
      <c r="BM184" s="354"/>
      <c r="BN184" s="354"/>
      <c r="BO184" s="354"/>
      <c r="BP184" s="354"/>
      <c r="BQ184" s="354"/>
      <c r="BR184" s="354"/>
      <c r="BS184" s="354"/>
      <c r="BT184" s="354"/>
      <c r="BU184" s="354"/>
      <c r="BV184" s="354"/>
      <c r="BW184" s="354"/>
      <c r="BX184" s="354"/>
      <c r="BY184" s="354"/>
      <c r="BZ184" s="354"/>
      <c r="CA184" s="354"/>
      <c r="CB184" s="354"/>
      <c r="CC184" s="354"/>
      <c r="CD184" s="354"/>
      <c r="CE184" s="354"/>
      <c r="CF184" s="354"/>
      <c r="CG184" s="354"/>
      <c r="CH184" s="354"/>
      <c r="CI184" s="354"/>
      <c r="CJ184" s="354"/>
      <c r="CK184" s="354"/>
      <c r="CL184" s="354"/>
      <c r="CM184" s="354"/>
      <c r="CN184" s="354"/>
      <c r="CO184" s="354"/>
      <c r="CP184" s="354"/>
      <c r="CQ184" s="354"/>
      <c r="CR184" s="354"/>
      <c r="CS184" s="354"/>
      <c r="CT184" s="354"/>
      <c r="CU184" s="354"/>
      <c r="CV184" s="354"/>
      <c r="CW184" s="354"/>
      <c r="CX184" s="354"/>
      <c r="CY184" s="354"/>
      <c r="CZ184" s="354"/>
      <c r="DA184" s="354"/>
      <c r="DB184" s="354"/>
      <c r="DC184" s="354"/>
      <c r="DD184" s="354"/>
      <c r="DE184" s="354"/>
      <c r="DF184" s="354"/>
      <c r="DG184" s="354"/>
      <c r="DH184" s="354"/>
      <c r="DI184" s="354"/>
      <c r="DJ184" s="354"/>
      <c r="DK184" s="354"/>
      <c r="DL184" s="354"/>
      <c r="DM184" s="354"/>
      <c r="DN184" s="354"/>
      <c r="DO184" s="354"/>
      <c r="DP184" s="354"/>
      <c r="DQ184" s="354"/>
      <c r="DR184" s="354"/>
      <c r="DS184" s="354"/>
      <c r="DT184" s="354"/>
      <c r="DU184" s="354"/>
      <c r="DV184" s="354"/>
      <c r="DW184" s="354"/>
      <c r="DX184" s="354"/>
      <c r="DY184" s="354"/>
      <c r="DZ184" s="354"/>
      <c r="EA184" s="354"/>
      <c r="EB184" s="354"/>
      <c r="EC184" s="354"/>
      <c r="ED184" s="354"/>
      <c r="EE184" s="354"/>
      <c r="EF184" s="354"/>
      <c r="EG184" s="354"/>
      <c r="EH184" s="354"/>
      <c r="EI184" s="354"/>
      <c r="EJ184" s="354"/>
      <c r="EK184" s="354"/>
      <c r="EL184" s="354"/>
      <c r="EM184" s="354"/>
      <c r="EN184" s="354"/>
      <c r="EO184" s="354"/>
      <c r="EP184" s="354"/>
      <c r="EQ184" s="354"/>
      <c r="ER184" s="354"/>
      <c r="ES184" s="354"/>
      <c r="ET184" s="354"/>
      <c r="EU184" s="354"/>
      <c r="EV184" s="354"/>
      <c r="EW184" s="354"/>
      <c r="EX184" s="354"/>
      <c r="EY184" s="354"/>
      <c r="EZ184" s="354"/>
      <c r="FA184" s="354"/>
      <c r="FB184" s="354"/>
      <c r="FC184" s="354"/>
      <c r="FD184" s="354"/>
      <c r="FE184" s="354"/>
      <c r="FF184" s="354"/>
      <c r="FG184" s="354"/>
      <c r="FH184" s="354"/>
      <c r="FI184" s="354"/>
      <c r="FJ184" s="354"/>
      <c r="FK184" s="354"/>
      <c r="FL184" s="354"/>
      <c r="FM184" s="354"/>
      <c r="FN184" s="354"/>
      <c r="FO184" s="354"/>
      <c r="FP184" s="354"/>
      <c r="FQ184" s="354"/>
      <c r="FR184" s="354"/>
      <c r="FS184" s="354"/>
      <c r="FT184" s="354"/>
      <c r="FU184" s="354"/>
      <c r="FV184" s="354"/>
      <c r="FW184" s="354"/>
      <c r="FX184" s="354"/>
      <c r="FY184" s="354"/>
      <c r="FZ184" s="354"/>
      <c r="GA184" s="354"/>
      <c r="GB184" s="354"/>
      <c r="GC184" s="354"/>
      <c r="GD184" s="354"/>
      <c r="GE184" s="354"/>
      <c r="GF184" s="354"/>
      <c r="GG184" s="354"/>
      <c r="GH184" s="354"/>
      <c r="GI184" s="354"/>
      <c r="GJ184" s="354"/>
      <c r="GK184" s="354"/>
      <c r="GL184" s="354"/>
      <c r="GM184" s="354"/>
      <c r="GN184" s="354"/>
      <c r="GO184" s="354"/>
      <c r="GP184" s="354"/>
      <c r="GQ184" s="354"/>
      <c r="GR184" s="354"/>
      <c r="GS184" s="354"/>
      <c r="GT184" s="354"/>
      <c r="GU184" s="354"/>
      <c r="GV184" s="354"/>
      <c r="GW184" s="354"/>
      <c r="GX184" s="354"/>
      <c r="GY184" s="354"/>
      <c r="GZ184" s="354"/>
      <c r="HA184" s="354"/>
      <c r="HB184" s="354"/>
      <c r="HC184" s="354"/>
      <c r="HD184" s="354"/>
      <c r="HE184" s="354"/>
      <c r="HF184" s="354"/>
      <c r="HG184" s="354"/>
      <c r="HH184" s="354"/>
      <c r="HI184" s="354"/>
      <c r="HJ184" s="354"/>
      <c r="HK184" s="354"/>
      <c r="HL184" s="354"/>
      <c r="HM184" s="354"/>
      <c r="HN184" s="354"/>
      <c r="HO184" s="354"/>
      <c r="HP184" s="354"/>
      <c r="HQ184" s="354"/>
      <c r="HR184" s="354"/>
      <c r="HS184" s="354"/>
      <c r="HT184" s="354"/>
      <c r="HU184" s="354"/>
      <c r="HV184" s="355"/>
      <c r="HW184" s="355"/>
      <c r="HX184" s="355"/>
      <c r="HY184" s="355"/>
      <c r="HZ184" s="355"/>
      <c r="IA184" s="355"/>
      <c r="IB184" s="355"/>
      <c r="IC184" s="355"/>
      <c r="ID184" s="355"/>
      <c r="IE184" s="355"/>
      <c r="IF184" s="355"/>
      <c r="IG184" s="355"/>
      <c r="IH184" s="355"/>
      <c r="II184" s="355"/>
      <c r="IJ184" s="355"/>
      <c r="IK184" s="355"/>
      <c r="IL184" s="355"/>
      <c r="IM184" s="355"/>
      <c r="IN184" s="355"/>
      <c r="IO184" s="355"/>
      <c r="IP184" s="353">
        <v>0.05</v>
      </c>
      <c r="IQ184">
        <v>50.75</v>
      </c>
      <c r="IR184" s="39">
        <f t="shared" si="8"/>
        <v>2.54</v>
      </c>
    </row>
    <row r="185" spans="1:252" ht="12.75" customHeight="1">
      <c r="A185" s="14"/>
      <c r="B185" s="16" t="s">
        <v>76</v>
      </c>
      <c r="C185" s="14"/>
      <c r="D185" s="14"/>
      <c r="E185" s="14"/>
      <c r="F185" s="12">
        <f t="shared" si="13"/>
        <v>25</v>
      </c>
      <c r="G185" s="323">
        <f t="shared" si="13"/>
        <v>53</v>
      </c>
      <c r="H185" s="304">
        <f t="shared" si="12"/>
        <v>2.12</v>
      </c>
      <c r="IP185" s="353">
        <v>0.05</v>
      </c>
      <c r="IQ185">
        <v>50.75</v>
      </c>
      <c r="IR185" s="39">
        <f t="shared" si="8"/>
        <v>2.54</v>
      </c>
    </row>
    <row r="186" spans="1:252" ht="12.75" customHeight="1">
      <c r="A186" s="14"/>
      <c r="B186" s="16" t="s">
        <v>75</v>
      </c>
      <c r="C186" s="14"/>
      <c r="D186" s="14"/>
      <c r="E186" s="14"/>
      <c r="F186" s="12">
        <f t="shared" si="13"/>
        <v>25</v>
      </c>
      <c r="G186" s="323">
        <f t="shared" si="13"/>
        <v>53</v>
      </c>
      <c r="H186" s="304">
        <f t="shared" si="12"/>
        <v>2.12</v>
      </c>
      <c r="IP186" s="353">
        <v>0.05</v>
      </c>
      <c r="IQ186">
        <v>50.75</v>
      </c>
      <c r="IR186" s="39">
        <f t="shared" si="8"/>
        <v>2.54</v>
      </c>
    </row>
    <row r="187" spans="1:252" ht="12.75" customHeight="1">
      <c r="A187" s="14"/>
      <c r="B187" s="16" t="s">
        <v>77</v>
      </c>
      <c r="C187" s="14"/>
      <c r="D187" s="14"/>
      <c r="E187" s="14"/>
      <c r="F187" s="12">
        <f t="shared" si="13"/>
        <v>25</v>
      </c>
      <c r="G187" s="323">
        <f t="shared" si="13"/>
        <v>53</v>
      </c>
      <c r="H187" s="304">
        <f t="shared" si="12"/>
        <v>2.12</v>
      </c>
      <c r="IP187" s="353">
        <v>0.05</v>
      </c>
      <c r="IQ187">
        <v>50.75</v>
      </c>
      <c r="IR187" s="39">
        <f t="shared" si="8"/>
        <v>2.54</v>
      </c>
    </row>
    <row r="188" spans="1:252" ht="12.75" customHeight="1">
      <c r="A188" s="14"/>
      <c r="B188" s="16" t="s">
        <v>78</v>
      </c>
      <c r="C188" s="14"/>
      <c r="D188" s="14"/>
      <c r="E188" s="14"/>
      <c r="F188" s="12">
        <f t="shared" si="13"/>
        <v>25</v>
      </c>
      <c r="G188" s="323">
        <f t="shared" si="13"/>
        <v>53</v>
      </c>
      <c r="H188" s="304">
        <f t="shared" si="12"/>
        <v>2.12</v>
      </c>
      <c r="IP188" s="353">
        <v>0.05</v>
      </c>
      <c r="IQ188">
        <v>50.75</v>
      </c>
      <c r="IR188" s="39">
        <f t="shared" si="8"/>
        <v>2.54</v>
      </c>
    </row>
    <row r="189" spans="1:252" ht="12.75" customHeight="1">
      <c r="A189" s="14"/>
      <c r="B189" s="13" t="s">
        <v>540</v>
      </c>
      <c r="C189" s="14"/>
      <c r="D189" s="14"/>
      <c r="E189" s="14"/>
      <c r="F189" s="53">
        <f>F161</f>
        <v>63</v>
      </c>
      <c r="G189" s="53">
        <f>G161</f>
        <v>71</v>
      </c>
      <c r="H189" s="54">
        <f t="shared" si="12"/>
        <v>1.13</v>
      </c>
      <c r="IP189" s="349">
        <v>0.25</v>
      </c>
      <c r="IQ189">
        <v>56.65</v>
      </c>
      <c r="IR189" s="39">
        <f t="shared" si="8"/>
        <v>14.16</v>
      </c>
    </row>
    <row r="190" spans="1:252" ht="12.75" customHeight="1">
      <c r="A190" s="14"/>
      <c r="B190" s="13" t="s">
        <v>419</v>
      </c>
      <c r="C190" s="14"/>
      <c r="D190" s="14"/>
      <c r="E190" s="14"/>
      <c r="F190" s="12">
        <v>50</v>
      </c>
      <c r="G190" s="53">
        <v>83</v>
      </c>
      <c r="H190" s="54">
        <f t="shared" si="12"/>
        <v>1.66</v>
      </c>
      <c r="IP190" s="349">
        <v>0.25</v>
      </c>
      <c r="IQ190">
        <v>66.09</v>
      </c>
      <c r="IR190" s="39">
        <f t="shared" si="8"/>
        <v>16.52</v>
      </c>
    </row>
    <row r="191" spans="1:252" ht="12.75" customHeight="1">
      <c r="A191" s="14"/>
      <c r="B191" s="13" t="s">
        <v>416</v>
      </c>
      <c r="C191" s="14"/>
      <c r="D191" s="14"/>
      <c r="E191" s="14"/>
      <c r="F191" s="12">
        <f>F180</f>
        <v>15</v>
      </c>
      <c r="G191" s="323">
        <f>G180</f>
        <v>15</v>
      </c>
      <c r="H191" s="304">
        <f t="shared" si="12"/>
        <v>1</v>
      </c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54"/>
      <c r="V191" s="354"/>
      <c r="W191" s="354"/>
      <c r="X191" s="354"/>
      <c r="Y191" s="354"/>
      <c r="Z191" s="354"/>
      <c r="AA191" s="354"/>
      <c r="AB191" s="354"/>
      <c r="AC191" s="354"/>
      <c r="AD191" s="354"/>
      <c r="AE191" s="354"/>
      <c r="AF191" s="354"/>
      <c r="AG191" s="354"/>
      <c r="AH191" s="354"/>
      <c r="AI191" s="354"/>
      <c r="AJ191" s="354"/>
      <c r="AK191" s="354"/>
      <c r="AL191" s="354"/>
      <c r="AM191" s="354"/>
      <c r="AN191" s="354"/>
      <c r="AO191" s="354"/>
      <c r="AP191" s="354"/>
      <c r="AQ191" s="354"/>
      <c r="AR191" s="354"/>
      <c r="AS191" s="354"/>
      <c r="AT191" s="354"/>
      <c r="AU191" s="354"/>
      <c r="AV191" s="354"/>
      <c r="AW191" s="354"/>
      <c r="AX191" s="354"/>
      <c r="AY191" s="354"/>
      <c r="AZ191" s="354"/>
      <c r="BA191" s="354"/>
      <c r="BB191" s="354"/>
      <c r="BC191" s="354"/>
      <c r="BD191" s="354"/>
      <c r="BE191" s="354"/>
      <c r="BF191" s="354"/>
      <c r="BG191" s="354"/>
      <c r="BH191" s="354"/>
      <c r="BI191" s="354"/>
      <c r="BJ191" s="354"/>
      <c r="BK191" s="354"/>
      <c r="BL191" s="354"/>
      <c r="BM191" s="354"/>
      <c r="BN191" s="354"/>
      <c r="BO191" s="354"/>
      <c r="BP191" s="354"/>
      <c r="BQ191" s="354"/>
      <c r="BR191" s="354"/>
      <c r="BS191" s="354"/>
      <c r="BT191" s="354"/>
      <c r="BU191" s="354"/>
      <c r="BV191" s="354"/>
      <c r="BW191" s="354"/>
      <c r="BX191" s="354"/>
      <c r="BY191" s="354"/>
      <c r="BZ191" s="354"/>
      <c r="CA191" s="354"/>
      <c r="CB191" s="354"/>
      <c r="CC191" s="354"/>
      <c r="CD191" s="354"/>
      <c r="CE191" s="354"/>
      <c r="CF191" s="354"/>
      <c r="CG191" s="354"/>
      <c r="CH191" s="354"/>
      <c r="CI191" s="354"/>
      <c r="CJ191" s="354"/>
      <c r="CK191" s="354"/>
      <c r="CL191" s="354"/>
      <c r="CM191" s="354"/>
      <c r="CN191" s="354"/>
      <c r="CO191" s="354"/>
      <c r="CP191" s="354"/>
      <c r="CQ191" s="354"/>
      <c r="CR191" s="354"/>
      <c r="CS191" s="354"/>
      <c r="CT191" s="354"/>
      <c r="CU191" s="354"/>
      <c r="CV191" s="354"/>
      <c r="CW191" s="354"/>
      <c r="CX191" s="354"/>
      <c r="CY191" s="354"/>
      <c r="CZ191" s="354"/>
      <c r="DA191" s="354"/>
      <c r="DB191" s="354"/>
      <c r="DC191" s="354"/>
      <c r="DD191" s="354"/>
      <c r="DE191" s="354"/>
      <c r="DF191" s="354"/>
      <c r="DG191" s="354"/>
      <c r="DH191" s="354"/>
      <c r="DI191" s="354"/>
      <c r="DJ191" s="354"/>
      <c r="DK191" s="354"/>
      <c r="DL191" s="354"/>
      <c r="DM191" s="354"/>
      <c r="DN191" s="354"/>
      <c r="DO191" s="354"/>
      <c r="DP191" s="354"/>
      <c r="DQ191" s="354"/>
      <c r="DR191" s="354"/>
      <c r="DS191" s="354"/>
      <c r="DT191" s="354"/>
      <c r="DU191" s="354"/>
      <c r="DV191" s="354"/>
      <c r="DW191" s="354"/>
      <c r="DX191" s="354"/>
      <c r="DY191" s="354"/>
      <c r="DZ191" s="354"/>
      <c r="EA191" s="354"/>
      <c r="EB191" s="354"/>
      <c r="EC191" s="354"/>
      <c r="ED191" s="354"/>
      <c r="EE191" s="354"/>
      <c r="EF191" s="354"/>
      <c r="EG191" s="354"/>
      <c r="EH191" s="354"/>
      <c r="EI191" s="354"/>
      <c r="EJ191" s="354"/>
      <c r="EK191" s="354"/>
      <c r="EL191" s="354"/>
      <c r="EM191" s="354"/>
      <c r="EN191" s="354"/>
      <c r="EO191" s="354"/>
      <c r="EP191" s="354"/>
      <c r="EQ191" s="354"/>
      <c r="ER191" s="354"/>
      <c r="ES191" s="354"/>
      <c r="ET191" s="354"/>
      <c r="EU191" s="354"/>
      <c r="EV191" s="354"/>
      <c r="EW191" s="354"/>
      <c r="EX191" s="354"/>
      <c r="EY191" s="354"/>
      <c r="EZ191" s="354"/>
      <c r="FA191" s="354"/>
      <c r="FB191" s="354"/>
      <c r="FC191" s="354"/>
      <c r="FD191" s="354"/>
      <c r="FE191" s="354"/>
      <c r="FF191" s="354"/>
      <c r="FG191" s="354"/>
      <c r="FH191" s="354"/>
      <c r="FI191" s="354"/>
      <c r="FJ191" s="354"/>
      <c r="FK191" s="354"/>
      <c r="FL191" s="354"/>
      <c r="FM191" s="354"/>
      <c r="FN191" s="354"/>
      <c r="FO191" s="354"/>
      <c r="FP191" s="354"/>
      <c r="FQ191" s="354"/>
      <c r="FR191" s="354"/>
      <c r="FS191" s="354"/>
      <c r="FT191" s="354"/>
      <c r="FU191" s="354"/>
      <c r="FV191" s="354"/>
      <c r="FW191" s="354"/>
      <c r="FX191" s="354"/>
      <c r="FY191" s="354"/>
      <c r="FZ191" s="354"/>
      <c r="GA191" s="354"/>
      <c r="GB191" s="354"/>
      <c r="GC191" s="354"/>
      <c r="GD191" s="354"/>
      <c r="GE191" s="354"/>
      <c r="GF191" s="354"/>
      <c r="GG191" s="354"/>
      <c r="GH191" s="354"/>
      <c r="GI191" s="354"/>
      <c r="GJ191" s="354"/>
      <c r="GK191" s="354"/>
      <c r="GL191" s="354"/>
      <c r="GM191" s="354"/>
      <c r="GN191" s="354"/>
      <c r="GO191" s="354"/>
      <c r="GP191" s="354"/>
      <c r="GQ191" s="354"/>
      <c r="GR191" s="354"/>
      <c r="GS191" s="354"/>
      <c r="GT191" s="354"/>
      <c r="GU191" s="354"/>
      <c r="GV191" s="354"/>
      <c r="GW191" s="354"/>
      <c r="GX191" s="354"/>
      <c r="GY191" s="354"/>
      <c r="GZ191" s="354"/>
      <c r="HA191" s="354"/>
      <c r="HB191" s="354"/>
      <c r="HC191" s="354"/>
      <c r="HD191" s="354"/>
      <c r="HE191" s="354"/>
      <c r="HF191" s="354"/>
      <c r="HG191" s="354"/>
      <c r="HH191" s="354"/>
      <c r="HI191" s="354"/>
      <c r="HJ191" s="354"/>
      <c r="HK191" s="354"/>
      <c r="HL191" s="354"/>
      <c r="HM191" s="354"/>
      <c r="HN191" s="354"/>
      <c r="HO191" s="354"/>
      <c r="HP191" s="354"/>
      <c r="HQ191" s="354"/>
      <c r="HR191" s="354"/>
      <c r="HS191" s="354"/>
      <c r="HT191" s="354"/>
      <c r="HU191" s="354"/>
      <c r="HV191" s="355"/>
      <c r="HW191" s="355"/>
      <c r="HX191" s="355"/>
      <c r="HY191" s="355"/>
      <c r="HZ191" s="355"/>
      <c r="IA191" s="355"/>
      <c r="IB191" s="355"/>
      <c r="IC191" s="355"/>
      <c r="ID191" s="355"/>
      <c r="IE191" s="355"/>
      <c r="IF191" s="355"/>
      <c r="IG191" s="355"/>
      <c r="IH191" s="355"/>
      <c r="II191" s="355"/>
      <c r="IJ191" s="355"/>
      <c r="IK191" s="355"/>
      <c r="IL191" s="355"/>
      <c r="IM191" s="355"/>
      <c r="IN191" s="355"/>
      <c r="IO191" s="355"/>
      <c r="IP191" s="353">
        <v>0.05</v>
      </c>
      <c r="IQ191">
        <v>14.33</v>
      </c>
      <c r="IR191" s="39">
        <f t="shared" si="8"/>
        <v>0.72</v>
      </c>
    </row>
    <row r="192" spans="1:252" ht="12.75" customHeight="1">
      <c r="A192" s="14"/>
      <c r="B192" s="30" t="s">
        <v>480</v>
      </c>
      <c r="C192" s="14"/>
      <c r="D192" s="14"/>
      <c r="E192" s="14"/>
      <c r="F192" s="12"/>
      <c r="G192" s="323">
        <v>8</v>
      </c>
      <c r="H192" s="304"/>
      <c r="I192" s="354"/>
      <c r="J192" s="354"/>
      <c r="K192" s="354"/>
      <c r="L192" s="354"/>
      <c r="M192" s="354"/>
      <c r="N192" s="354"/>
      <c r="O192" s="354"/>
      <c r="P192" s="354"/>
      <c r="Q192" s="354"/>
      <c r="R192" s="354"/>
      <c r="S192" s="354"/>
      <c r="T192" s="354"/>
      <c r="U192" s="354"/>
      <c r="V192" s="354"/>
      <c r="W192" s="354"/>
      <c r="X192" s="354"/>
      <c r="Y192" s="354"/>
      <c r="Z192" s="354"/>
      <c r="AA192" s="354"/>
      <c r="AB192" s="354"/>
      <c r="AC192" s="354"/>
      <c r="AD192" s="354"/>
      <c r="AE192" s="354"/>
      <c r="AF192" s="354"/>
      <c r="AG192" s="354"/>
      <c r="AH192" s="354"/>
      <c r="AI192" s="354"/>
      <c r="AJ192" s="354"/>
      <c r="AK192" s="354"/>
      <c r="AL192" s="354"/>
      <c r="AM192" s="354"/>
      <c r="AN192" s="354"/>
      <c r="AO192" s="354"/>
      <c r="AP192" s="354"/>
      <c r="AQ192" s="354"/>
      <c r="AR192" s="354"/>
      <c r="AS192" s="354"/>
      <c r="AT192" s="354"/>
      <c r="AU192" s="354"/>
      <c r="AV192" s="354"/>
      <c r="AW192" s="354"/>
      <c r="AX192" s="354"/>
      <c r="AY192" s="354"/>
      <c r="AZ192" s="354"/>
      <c r="BA192" s="354"/>
      <c r="BB192" s="354"/>
      <c r="BC192" s="354"/>
      <c r="BD192" s="354"/>
      <c r="BE192" s="354"/>
      <c r="BF192" s="354"/>
      <c r="BG192" s="354"/>
      <c r="BH192" s="354"/>
      <c r="BI192" s="354"/>
      <c r="BJ192" s="354"/>
      <c r="BK192" s="354"/>
      <c r="BL192" s="354"/>
      <c r="BM192" s="354"/>
      <c r="BN192" s="354"/>
      <c r="BO192" s="354"/>
      <c r="BP192" s="354"/>
      <c r="BQ192" s="354"/>
      <c r="BR192" s="354"/>
      <c r="BS192" s="354"/>
      <c r="BT192" s="354"/>
      <c r="BU192" s="354"/>
      <c r="BV192" s="354"/>
      <c r="BW192" s="354"/>
      <c r="BX192" s="354"/>
      <c r="BY192" s="354"/>
      <c r="BZ192" s="354"/>
      <c r="CA192" s="354"/>
      <c r="CB192" s="354"/>
      <c r="CC192" s="354"/>
      <c r="CD192" s="354"/>
      <c r="CE192" s="354"/>
      <c r="CF192" s="354"/>
      <c r="CG192" s="354"/>
      <c r="CH192" s="354"/>
      <c r="CI192" s="354"/>
      <c r="CJ192" s="354"/>
      <c r="CK192" s="354"/>
      <c r="CL192" s="354"/>
      <c r="CM192" s="354"/>
      <c r="CN192" s="354"/>
      <c r="CO192" s="354"/>
      <c r="CP192" s="354"/>
      <c r="CQ192" s="354"/>
      <c r="CR192" s="354"/>
      <c r="CS192" s="354"/>
      <c r="CT192" s="354"/>
      <c r="CU192" s="354"/>
      <c r="CV192" s="354"/>
      <c r="CW192" s="354"/>
      <c r="CX192" s="354"/>
      <c r="CY192" s="354"/>
      <c r="CZ192" s="354"/>
      <c r="DA192" s="354"/>
      <c r="DB192" s="354"/>
      <c r="DC192" s="354"/>
      <c r="DD192" s="354"/>
      <c r="DE192" s="354"/>
      <c r="DF192" s="354"/>
      <c r="DG192" s="354"/>
      <c r="DH192" s="354"/>
      <c r="DI192" s="354"/>
      <c r="DJ192" s="354"/>
      <c r="DK192" s="354"/>
      <c r="DL192" s="354"/>
      <c r="DM192" s="354"/>
      <c r="DN192" s="354"/>
      <c r="DO192" s="354"/>
      <c r="DP192" s="354"/>
      <c r="DQ192" s="354"/>
      <c r="DR192" s="354"/>
      <c r="DS192" s="354"/>
      <c r="DT192" s="354"/>
      <c r="DU192" s="354"/>
      <c r="DV192" s="354"/>
      <c r="DW192" s="354"/>
      <c r="DX192" s="354"/>
      <c r="DY192" s="354"/>
      <c r="DZ192" s="354"/>
      <c r="EA192" s="354"/>
      <c r="EB192" s="354"/>
      <c r="EC192" s="354"/>
      <c r="ED192" s="354"/>
      <c r="EE192" s="354"/>
      <c r="EF192" s="354"/>
      <c r="EG192" s="354"/>
      <c r="EH192" s="354"/>
      <c r="EI192" s="354"/>
      <c r="EJ192" s="354"/>
      <c r="EK192" s="354"/>
      <c r="EL192" s="354"/>
      <c r="EM192" s="354"/>
      <c r="EN192" s="354"/>
      <c r="EO192" s="354"/>
      <c r="EP192" s="354"/>
      <c r="EQ192" s="354"/>
      <c r="ER192" s="354"/>
      <c r="ES192" s="354"/>
      <c r="ET192" s="354"/>
      <c r="EU192" s="354"/>
      <c r="EV192" s="354"/>
      <c r="EW192" s="354"/>
      <c r="EX192" s="354"/>
      <c r="EY192" s="354"/>
      <c r="EZ192" s="354"/>
      <c r="FA192" s="354"/>
      <c r="FB192" s="354"/>
      <c r="FC192" s="354"/>
      <c r="FD192" s="354"/>
      <c r="FE192" s="354"/>
      <c r="FF192" s="354"/>
      <c r="FG192" s="354"/>
      <c r="FH192" s="354"/>
      <c r="FI192" s="354"/>
      <c r="FJ192" s="354"/>
      <c r="FK192" s="354"/>
      <c r="FL192" s="354"/>
      <c r="FM192" s="354"/>
      <c r="FN192" s="354"/>
      <c r="FO192" s="354"/>
      <c r="FP192" s="354"/>
      <c r="FQ192" s="354"/>
      <c r="FR192" s="354"/>
      <c r="FS192" s="354"/>
      <c r="FT192" s="354"/>
      <c r="FU192" s="354"/>
      <c r="FV192" s="354"/>
      <c r="FW192" s="354"/>
      <c r="FX192" s="354"/>
      <c r="FY192" s="354"/>
      <c r="FZ192" s="354"/>
      <c r="GA192" s="354"/>
      <c r="GB192" s="354"/>
      <c r="GC192" s="354"/>
      <c r="GD192" s="354"/>
      <c r="GE192" s="354"/>
      <c r="GF192" s="354"/>
      <c r="GG192" s="354"/>
      <c r="GH192" s="354"/>
      <c r="GI192" s="354"/>
      <c r="GJ192" s="354"/>
      <c r="GK192" s="354"/>
      <c r="GL192" s="354"/>
      <c r="GM192" s="354"/>
      <c r="GN192" s="354"/>
      <c r="GO192" s="354"/>
      <c r="GP192" s="354"/>
      <c r="GQ192" s="354"/>
      <c r="GR192" s="354"/>
      <c r="GS192" s="354"/>
      <c r="GT192" s="354"/>
      <c r="GU192" s="354"/>
      <c r="GV192" s="354"/>
      <c r="GW192" s="354"/>
      <c r="GX192" s="354"/>
      <c r="GY192" s="354"/>
      <c r="GZ192" s="354"/>
      <c r="HA192" s="354"/>
      <c r="HB192" s="354"/>
      <c r="HC192" s="354"/>
      <c r="HD192" s="354"/>
      <c r="HE192" s="354"/>
      <c r="HF192" s="354"/>
      <c r="HG192" s="354"/>
      <c r="HH192" s="354"/>
      <c r="HI192" s="354"/>
      <c r="HJ192" s="354"/>
      <c r="HK192" s="354"/>
      <c r="HL192" s="354"/>
      <c r="HM192" s="354"/>
      <c r="HN192" s="354"/>
      <c r="HO192" s="354"/>
      <c r="HP192" s="354"/>
      <c r="HQ192" s="354"/>
      <c r="HR192" s="354"/>
      <c r="HS192" s="354"/>
      <c r="HT192" s="354"/>
      <c r="HU192" s="354"/>
      <c r="HV192" s="355"/>
      <c r="HW192" s="355"/>
      <c r="HX192" s="355"/>
      <c r="HY192" s="355"/>
      <c r="HZ192" s="355"/>
      <c r="IA192" s="355"/>
      <c r="IB192" s="355"/>
      <c r="IC192" s="355"/>
      <c r="ID192" s="355"/>
      <c r="IE192" s="355"/>
      <c r="IF192" s="355"/>
      <c r="IG192" s="355"/>
      <c r="IH192" s="355"/>
      <c r="II192" s="355"/>
      <c r="IJ192" s="355"/>
      <c r="IK192" s="355"/>
      <c r="IL192" s="355"/>
      <c r="IM192" s="355"/>
      <c r="IN192" s="355"/>
      <c r="IO192" s="355"/>
      <c r="IP192" s="353">
        <v>0.05</v>
      </c>
      <c r="IQ192">
        <v>7.35</v>
      </c>
      <c r="IR192" s="39">
        <f t="shared" si="8"/>
        <v>0.37</v>
      </c>
    </row>
    <row r="193" spans="1:253" ht="25.5" customHeight="1">
      <c r="A193" s="14"/>
      <c r="B193" s="25" t="s">
        <v>86</v>
      </c>
      <c r="C193" s="5" t="s">
        <v>74</v>
      </c>
      <c r="D193" s="5"/>
      <c r="E193" s="5"/>
      <c r="F193" s="96">
        <v>156</v>
      </c>
      <c r="G193" s="324">
        <f>SUM(G194:G200)</f>
        <v>370</v>
      </c>
      <c r="H193" s="325">
        <f t="shared" si="12"/>
        <v>2.37</v>
      </c>
      <c r="IP193" s="357">
        <f>(IR194+IR195+IR196+IR197+IR198+IR199+IR200)/(IQ194+IQ195+IQ196+IQ197+IQ198+IQ199+IQ200)*100</f>
        <v>13.2</v>
      </c>
      <c r="IS193" s="355"/>
    </row>
    <row r="194" spans="1:252" ht="13.5" customHeight="1">
      <c r="A194" s="14"/>
      <c r="B194" s="16" t="s">
        <v>73</v>
      </c>
      <c r="C194" s="5"/>
      <c r="D194" s="5"/>
      <c r="E194" s="5"/>
      <c r="F194" s="3">
        <f>F184</f>
        <v>27</v>
      </c>
      <c r="G194" s="326">
        <f>G184</f>
        <v>53</v>
      </c>
      <c r="H194" s="327">
        <f t="shared" si="12"/>
        <v>1.96</v>
      </c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  <c r="W194" s="354"/>
      <c r="X194" s="354"/>
      <c r="Y194" s="354"/>
      <c r="Z194" s="354"/>
      <c r="AA194" s="354"/>
      <c r="AB194" s="354"/>
      <c r="AC194" s="354"/>
      <c r="AD194" s="354"/>
      <c r="AE194" s="354"/>
      <c r="AF194" s="354"/>
      <c r="AG194" s="354"/>
      <c r="AH194" s="354"/>
      <c r="AI194" s="354"/>
      <c r="AJ194" s="354"/>
      <c r="AK194" s="354"/>
      <c r="AL194" s="354"/>
      <c r="AM194" s="354"/>
      <c r="AN194" s="354"/>
      <c r="AO194" s="354"/>
      <c r="AP194" s="354"/>
      <c r="AQ194" s="354"/>
      <c r="AR194" s="354"/>
      <c r="AS194" s="354"/>
      <c r="AT194" s="354"/>
      <c r="AU194" s="354"/>
      <c r="AV194" s="354"/>
      <c r="AW194" s="354"/>
      <c r="AX194" s="354"/>
      <c r="AY194" s="354"/>
      <c r="AZ194" s="354"/>
      <c r="BA194" s="354"/>
      <c r="BB194" s="354"/>
      <c r="BC194" s="354"/>
      <c r="BD194" s="354"/>
      <c r="BE194" s="354"/>
      <c r="BF194" s="354"/>
      <c r="BG194" s="354"/>
      <c r="BH194" s="354"/>
      <c r="BI194" s="354"/>
      <c r="BJ194" s="354"/>
      <c r="BK194" s="354"/>
      <c r="BL194" s="354"/>
      <c r="BM194" s="354"/>
      <c r="BN194" s="354"/>
      <c r="BO194" s="354"/>
      <c r="BP194" s="354"/>
      <c r="BQ194" s="354"/>
      <c r="BR194" s="354"/>
      <c r="BS194" s="354"/>
      <c r="BT194" s="354"/>
      <c r="BU194" s="354"/>
      <c r="BV194" s="354"/>
      <c r="BW194" s="354"/>
      <c r="BX194" s="354"/>
      <c r="BY194" s="354"/>
      <c r="BZ194" s="354"/>
      <c r="CA194" s="354"/>
      <c r="CB194" s="354"/>
      <c r="CC194" s="354"/>
      <c r="CD194" s="354"/>
      <c r="CE194" s="354"/>
      <c r="CF194" s="354"/>
      <c r="CG194" s="354"/>
      <c r="CH194" s="354"/>
      <c r="CI194" s="354"/>
      <c r="CJ194" s="354"/>
      <c r="CK194" s="354"/>
      <c r="CL194" s="354"/>
      <c r="CM194" s="354"/>
      <c r="CN194" s="354"/>
      <c r="CO194" s="354"/>
      <c r="CP194" s="354"/>
      <c r="CQ194" s="354"/>
      <c r="CR194" s="354"/>
      <c r="CS194" s="354"/>
      <c r="CT194" s="354"/>
      <c r="CU194" s="354"/>
      <c r="CV194" s="354"/>
      <c r="CW194" s="354"/>
      <c r="CX194" s="354"/>
      <c r="CY194" s="354"/>
      <c r="CZ194" s="354"/>
      <c r="DA194" s="354"/>
      <c r="DB194" s="354"/>
      <c r="DC194" s="354"/>
      <c r="DD194" s="354"/>
      <c r="DE194" s="354"/>
      <c r="DF194" s="354"/>
      <c r="DG194" s="354"/>
      <c r="DH194" s="354"/>
      <c r="DI194" s="354"/>
      <c r="DJ194" s="354"/>
      <c r="DK194" s="354"/>
      <c r="DL194" s="354"/>
      <c r="DM194" s="354"/>
      <c r="DN194" s="354"/>
      <c r="DO194" s="354"/>
      <c r="DP194" s="354"/>
      <c r="DQ194" s="354"/>
      <c r="DR194" s="354"/>
      <c r="DS194" s="354"/>
      <c r="DT194" s="354"/>
      <c r="DU194" s="354"/>
      <c r="DV194" s="354"/>
      <c r="DW194" s="354"/>
      <c r="DX194" s="354"/>
      <c r="DY194" s="354"/>
      <c r="DZ194" s="354"/>
      <c r="EA194" s="354"/>
      <c r="EB194" s="354"/>
      <c r="EC194" s="354"/>
      <c r="ED194" s="354"/>
      <c r="EE194" s="354"/>
      <c r="EF194" s="354"/>
      <c r="EG194" s="354"/>
      <c r="EH194" s="354"/>
      <c r="EI194" s="354"/>
      <c r="EJ194" s="354"/>
      <c r="EK194" s="354"/>
      <c r="EL194" s="354"/>
      <c r="EM194" s="354"/>
      <c r="EN194" s="354"/>
      <c r="EO194" s="354"/>
      <c r="EP194" s="354"/>
      <c r="EQ194" s="354"/>
      <c r="ER194" s="354"/>
      <c r="ES194" s="354"/>
      <c r="ET194" s="354"/>
      <c r="EU194" s="354"/>
      <c r="EV194" s="354"/>
      <c r="EW194" s="354"/>
      <c r="EX194" s="354"/>
      <c r="EY194" s="354"/>
      <c r="EZ194" s="354"/>
      <c r="FA194" s="354"/>
      <c r="FB194" s="354"/>
      <c r="FC194" s="354"/>
      <c r="FD194" s="354"/>
      <c r="FE194" s="354"/>
      <c r="FF194" s="354"/>
      <c r="FG194" s="354"/>
      <c r="FH194" s="354"/>
      <c r="FI194" s="354"/>
      <c r="FJ194" s="354"/>
      <c r="FK194" s="354"/>
      <c r="FL194" s="354"/>
      <c r="FM194" s="354"/>
      <c r="FN194" s="354"/>
      <c r="FO194" s="354"/>
      <c r="FP194" s="354"/>
      <c r="FQ194" s="354"/>
      <c r="FR194" s="354"/>
      <c r="FS194" s="354"/>
      <c r="FT194" s="354"/>
      <c r="FU194" s="354"/>
      <c r="FV194" s="354"/>
      <c r="FW194" s="354"/>
      <c r="FX194" s="354"/>
      <c r="FY194" s="354"/>
      <c r="FZ194" s="354"/>
      <c r="GA194" s="354"/>
      <c r="GB194" s="354"/>
      <c r="GC194" s="354"/>
      <c r="GD194" s="354"/>
      <c r="GE194" s="354"/>
      <c r="GF194" s="354"/>
      <c r="GG194" s="354"/>
      <c r="GH194" s="354"/>
      <c r="GI194" s="354"/>
      <c r="GJ194" s="354"/>
      <c r="GK194" s="354"/>
      <c r="GL194" s="354"/>
      <c r="GM194" s="354"/>
      <c r="GN194" s="354"/>
      <c r="GO194" s="354"/>
      <c r="GP194" s="354"/>
      <c r="GQ194" s="354"/>
      <c r="GR194" s="354"/>
      <c r="GS194" s="354"/>
      <c r="GT194" s="354"/>
      <c r="GU194" s="354"/>
      <c r="GV194" s="354"/>
      <c r="GW194" s="354"/>
      <c r="GX194" s="354"/>
      <c r="GY194" s="354"/>
      <c r="GZ194" s="354"/>
      <c r="HA194" s="354"/>
      <c r="HB194" s="354"/>
      <c r="HC194" s="354"/>
      <c r="HD194" s="354"/>
      <c r="HE194" s="354"/>
      <c r="HF194" s="354"/>
      <c r="HG194" s="354"/>
      <c r="HH194" s="354"/>
      <c r="HI194" s="354"/>
      <c r="HJ194" s="354"/>
      <c r="HK194" s="354"/>
      <c r="HL194" s="354"/>
      <c r="HM194" s="354"/>
      <c r="HN194" s="354"/>
      <c r="HO194" s="354"/>
      <c r="HP194" s="354"/>
      <c r="HQ194" s="354"/>
      <c r="HR194" s="354"/>
      <c r="HS194" s="354"/>
      <c r="HT194" s="354"/>
      <c r="HU194" s="354"/>
      <c r="HV194" s="355"/>
      <c r="HW194" s="355"/>
      <c r="HX194" s="355"/>
      <c r="HY194" s="355"/>
      <c r="HZ194" s="355"/>
      <c r="IA194" s="355"/>
      <c r="IB194" s="355"/>
      <c r="IC194" s="355"/>
      <c r="ID194" s="355"/>
      <c r="IE194" s="355"/>
      <c r="IF194" s="355"/>
      <c r="IG194" s="355"/>
      <c r="IH194" s="355"/>
      <c r="II194" s="355"/>
      <c r="IJ194" s="355"/>
      <c r="IK194" s="355"/>
      <c r="IL194" s="355"/>
      <c r="IM194" s="355"/>
      <c r="IN194" s="355"/>
      <c r="IO194" s="355"/>
      <c r="IP194" s="353">
        <v>0.05</v>
      </c>
      <c r="IQ194">
        <v>50.75</v>
      </c>
      <c r="IR194" s="39">
        <f t="shared" si="8"/>
        <v>2.54</v>
      </c>
    </row>
    <row r="195" spans="1:252" ht="13.5" customHeight="1">
      <c r="A195" s="14"/>
      <c r="B195" s="16" t="s">
        <v>75</v>
      </c>
      <c r="C195" s="5"/>
      <c r="D195" s="5"/>
      <c r="E195" s="5"/>
      <c r="F195" s="3">
        <f>F186</f>
        <v>25</v>
      </c>
      <c r="G195" s="326">
        <f>G186</f>
        <v>53</v>
      </c>
      <c r="H195" s="327">
        <f t="shared" si="12"/>
        <v>2.12</v>
      </c>
      <c r="I195" s="354"/>
      <c r="J195" s="354"/>
      <c r="K195" s="354"/>
      <c r="L195" s="354"/>
      <c r="M195" s="354"/>
      <c r="N195" s="354"/>
      <c r="O195" s="354"/>
      <c r="P195" s="354"/>
      <c r="Q195" s="354"/>
      <c r="R195" s="354"/>
      <c r="S195" s="354"/>
      <c r="T195" s="354"/>
      <c r="U195" s="354"/>
      <c r="V195" s="354"/>
      <c r="W195" s="354"/>
      <c r="X195" s="354"/>
      <c r="Y195" s="354"/>
      <c r="Z195" s="354"/>
      <c r="AA195" s="354"/>
      <c r="AB195" s="354"/>
      <c r="AC195" s="354"/>
      <c r="AD195" s="354"/>
      <c r="AE195" s="354"/>
      <c r="AF195" s="354"/>
      <c r="AG195" s="354"/>
      <c r="AH195" s="354"/>
      <c r="AI195" s="354"/>
      <c r="AJ195" s="354"/>
      <c r="AK195" s="354"/>
      <c r="AL195" s="354"/>
      <c r="AM195" s="354"/>
      <c r="AN195" s="354"/>
      <c r="AO195" s="354"/>
      <c r="AP195" s="354"/>
      <c r="AQ195" s="354"/>
      <c r="AR195" s="354"/>
      <c r="AS195" s="354"/>
      <c r="AT195" s="354"/>
      <c r="AU195" s="354"/>
      <c r="AV195" s="354"/>
      <c r="AW195" s="354"/>
      <c r="AX195" s="354"/>
      <c r="AY195" s="354"/>
      <c r="AZ195" s="354"/>
      <c r="BA195" s="354"/>
      <c r="BB195" s="354"/>
      <c r="BC195" s="354"/>
      <c r="BD195" s="354"/>
      <c r="BE195" s="354"/>
      <c r="BF195" s="354"/>
      <c r="BG195" s="354"/>
      <c r="BH195" s="354"/>
      <c r="BI195" s="354"/>
      <c r="BJ195" s="354"/>
      <c r="BK195" s="354"/>
      <c r="BL195" s="354"/>
      <c r="BM195" s="354"/>
      <c r="BN195" s="354"/>
      <c r="BO195" s="354"/>
      <c r="BP195" s="354"/>
      <c r="BQ195" s="354"/>
      <c r="BR195" s="354"/>
      <c r="BS195" s="354"/>
      <c r="BT195" s="354"/>
      <c r="BU195" s="354"/>
      <c r="BV195" s="354"/>
      <c r="BW195" s="354"/>
      <c r="BX195" s="354"/>
      <c r="BY195" s="354"/>
      <c r="BZ195" s="354"/>
      <c r="CA195" s="354"/>
      <c r="CB195" s="354"/>
      <c r="CC195" s="354"/>
      <c r="CD195" s="354"/>
      <c r="CE195" s="354"/>
      <c r="CF195" s="354"/>
      <c r="CG195" s="354"/>
      <c r="CH195" s="354"/>
      <c r="CI195" s="354"/>
      <c r="CJ195" s="354"/>
      <c r="CK195" s="354"/>
      <c r="CL195" s="354"/>
      <c r="CM195" s="354"/>
      <c r="CN195" s="354"/>
      <c r="CO195" s="354"/>
      <c r="CP195" s="354"/>
      <c r="CQ195" s="354"/>
      <c r="CR195" s="354"/>
      <c r="CS195" s="354"/>
      <c r="CT195" s="354"/>
      <c r="CU195" s="354"/>
      <c r="CV195" s="354"/>
      <c r="CW195" s="354"/>
      <c r="CX195" s="354"/>
      <c r="CY195" s="354"/>
      <c r="CZ195" s="354"/>
      <c r="DA195" s="354"/>
      <c r="DB195" s="354"/>
      <c r="DC195" s="354"/>
      <c r="DD195" s="354"/>
      <c r="DE195" s="354"/>
      <c r="DF195" s="354"/>
      <c r="DG195" s="354"/>
      <c r="DH195" s="354"/>
      <c r="DI195" s="354"/>
      <c r="DJ195" s="354"/>
      <c r="DK195" s="354"/>
      <c r="DL195" s="354"/>
      <c r="DM195" s="354"/>
      <c r="DN195" s="354"/>
      <c r="DO195" s="354"/>
      <c r="DP195" s="354"/>
      <c r="DQ195" s="354"/>
      <c r="DR195" s="354"/>
      <c r="DS195" s="354"/>
      <c r="DT195" s="354"/>
      <c r="DU195" s="354"/>
      <c r="DV195" s="354"/>
      <c r="DW195" s="354"/>
      <c r="DX195" s="354"/>
      <c r="DY195" s="354"/>
      <c r="DZ195" s="354"/>
      <c r="EA195" s="354"/>
      <c r="EB195" s="354"/>
      <c r="EC195" s="354"/>
      <c r="ED195" s="354"/>
      <c r="EE195" s="354"/>
      <c r="EF195" s="354"/>
      <c r="EG195" s="354"/>
      <c r="EH195" s="354"/>
      <c r="EI195" s="354"/>
      <c r="EJ195" s="354"/>
      <c r="EK195" s="354"/>
      <c r="EL195" s="354"/>
      <c r="EM195" s="354"/>
      <c r="EN195" s="354"/>
      <c r="EO195" s="354"/>
      <c r="EP195" s="354"/>
      <c r="EQ195" s="354"/>
      <c r="ER195" s="354"/>
      <c r="ES195" s="354"/>
      <c r="ET195" s="354"/>
      <c r="EU195" s="354"/>
      <c r="EV195" s="354"/>
      <c r="EW195" s="354"/>
      <c r="EX195" s="354"/>
      <c r="EY195" s="354"/>
      <c r="EZ195" s="354"/>
      <c r="FA195" s="354"/>
      <c r="FB195" s="354"/>
      <c r="FC195" s="354"/>
      <c r="FD195" s="354"/>
      <c r="FE195" s="354"/>
      <c r="FF195" s="354"/>
      <c r="FG195" s="354"/>
      <c r="FH195" s="354"/>
      <c r="FI195" s="354"/>
      <c r="FJ195" s="354"/>
      <c r="FK195" s="354"/>
      <c r="FL195" s="354"/>
      <c r="FM195" s="354"/>
      <c r="FN195" s="354"/>
      <c r="FO195" s="354"/>
      <c r="FP195" s="354"/>
      <c r="FQ195" s="354"/>
      <c r="FR195" s="354"/>
      <c r="FS195" s="354"/>
      <c r="FT195" s="354"/>
      <c r="FU195" s="354"/>
      <c r="FV195" s="354"/>
      <c r="FW195" s="354"/>
      <c r="FX195" s="354"/>
      <c r="FY195" s="354"/>
      <c r="FZ195" s="354"/>
      <c r="GA195" s="354"/>
      <c r="GB195" s="354"/>
      <c r="GC195" s="354"/>
      <c r="GD195" s="354"/>
      <c r="GE195" s="354"/>
      <c r="GF195" s="354"/>
      <c r="GG195" s="354"/>
      <c r="GH195" s="354"/>
      <c r="GI195" s="354"/>
      <c r="GJ195" s="354"/>
      <c r="GK195" s="354"/>
      <c r="GL195" s="354"/>
      <c r="GM195" s="354"/>
      <c r="GN195" s="354"/>
      <c r="GO195" s="354"/>
      <c r="GP195" s="354"/>
      <c r="GQ195" s="354"/>
      <c r="GR195" s="354"/>
      <c r="GS195" s="354"/>
      <c r="GT195" s="354"/>
      <c r="GU195" s="354"/>
      <c r="GV195" s="354"/>
      <c r="GW195" s="354"/>
      <c r="GX195" s="354"/>
      <c r="GY195" s="354"/>
      <c r="GZ195" s="354"/>
      <c r="HA195" s="354"/>
      <c r="HB195" s="354"/>
      <c r="HC195" s="354"/>
      <c r="HD195" s="354"/>
      <c r="HE195" s="354"/>
      <c r="HF195" s="354"/>
      <c r="HG195" s="354"/>
      <c r="HH195" s="354"/>
      <c r="HI195" s="354"/>
      <c r="HJ195" s="354"/>
      <c r="HK195" s="354"/>
      <c r="HL195" s="354"/>
      <c r="HM195" s="354"/>
      <c r="HN195" s="354"/>
      <c r="HO195" s="354"/>
      <c r="HP195" s="354"/>
      <c r="HQ195" s="354"/>
      <c r="HR195" s="354"/>
      <c r="HS195" s="354"/>
      <c r="HT195" s="354"/>
      <c r="HU195" s="354"/>
      <c r="HV195" s="355"/>
      <c r="HW195" s="355"/>
      <c r="HX195" s="355"/>
      <c r="HY195" s="355"/>
      <c r="HZ195" s="355"/>
      <c r="IA195" s="355"/>
      <c r="IB195" s="355"/>
      <c r="IC195" s="355"/>
      <c r="ID195" s="355"/>
      <c r="IE195" s="355"/>
      <c r="IF195" s="355"/>
      <c r="IG195" s="355"/>
      <c r="IH195" s="355"/>
      <c r="II195" s="355"/>
      <c r="IJ195" s="355"/>
      <c r="IK195" s="355"/>
      <c r="IL195" s="355"/>
      <c r="IM195" s="355"/>
      <c r="IN195" s="355"/>
      <c r="IO195" s="355"/>
      <c r="IP195" s="353">
        <v>0.05</v>
      </c>
      <c r="IQ195">
        <v>50.75</v>
      </c>
      <c r="IR195" s="39">
        <f t="shared" si="8"/>
        <v>2.54</v>
      </c>
    </row>
    <row r="196" spans="1:252" ht="13.5" customHeight="1">
      <c r="A196" s="14"/>
      <c r="B196" s="13" t="s">
        <v>539</v>
      </c>
      <c r="C196" s="5"/>
      <c r="D196" s="5"/>
      <c r="E196" s="5"/>
      <c r="F196" s="56">
        <f>F189</f>
        <v>63</v>
      </c>
      <c r="G196" s="56">
        <f>G189</f>
        <v>71</v>
      </c>
      <c r="H196" s="55">
        <f t="shared" si="12"/>
        <v>1.13</v>
      </c>
      <c r="IP196" s="349">
        <v>0.25</v>
      </c>
      <c r="IQ196">
        <v>56.65</v>
      </c>
      <c r="IR196" s="39">
        <f t="shared" si="8"/>
        <v>14.16</v>
      </c>
    </row>
    <row r="197" spans="1:252" ht="13.5" customHeight="1">
      <c r="A197" s="14"/>
      <c r="B197" s="13" t="s">
        <v>417</v>
      </c>
      <c r="C197" s="5"/>
      <c r="D197" s="5"/>
      <c r="E197" s="5"/>
      <c r="F197" s="3">
        <f>F179</f>
        <v>56</v>
      </c>
      <c r="G197" s="3">
        <v>78</v>
      </c>
      <c r="H197" s="55">
        <f t="shared" si="12"/>
        <v>1.39</v>
      </c>
      <c r="IP197" s="349">
        <v>0.25</v>
      </c>
      <c r="IQ197">
        <v>64.18</v>
      </c>
      <c r="IR197" s="39">
        <f t="shared" si="8"/>
        <v>16.05</v>
      </c>
    </row>
    <row r="198" spans="1:252" ht="13.5" customHeight="1">
      <c r="A198" s="14"/>
      <c r="B198" s="13" t="s">
        <v>416</v>
      </c>
      <c r="C198" s="5"/>
      <c r="D198" s="5"/>
      <c r="E198" s="5"/>
      <c r="F198" s="3">
        <f>F191</f>
        <v>15</v>
      </c>
      <c r="G198" s="326">
        <f>G191</f>
        <v>15</v>
      </c>
      <c r="H198" s="327">
        <f t="shared" si="12"/>
        <v>1</v>
      </c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54"/>
      <c r="V198" s="354"/>
      <c r="W198" s="354"/>
      <c r="X198" s="354"/>
      <c r="Y198" s="354"/>
      <c r="Z198" s="354"/>
      <c r="AA198" s="354"/>
      <c r="AB198" s="354"/>
      <c r="AC198" s="354"/>
      <c r="AD198" s="354"/>
      <c r="AE198" s="354"/>
      <c r="AF198" s="354"/>
      <c r="AG198" s="354"/>
      <c r="AH198" s="354"/>
      <c r="AI198" s="354"/>
      <c r="AJ198" s="354"/>
      <c r="AK198" s="354"/>
      <c r="AL198" s="354"/>
      <c r="AM198" s="354"/>
      <c r="AN198" s="354"/>
      <c r="AO198" s="354"/>
      <c r="AP198" s="354"/>
      <c r="AQ198" s="354"/>
      <c r="AR198" s="354"/>
      <c r="AS198" s="354"/>
      <c r="AT198" s="354"/>
      <c r="AU198" s="354"/>
      <c r="AV198" s="354"/>
      <c r="AW198" s="354"/>
      <c r="AX198" s="354"/>
      <c r="AY198" s="354"/>
      <c r="AZ198" s="354"/>
      <c r="BA198" s="354"/>
      <c r="BB198" s="354"/>
      <c r="BC198" s="354"/>
      <c r="BD198" s="354"/>
      <c r="BE198" s="354"/>
      <c r="BF198" s="354"/>
      <c r="BG198" s="354"/>
      <c r="BH198" s="354"/>
      <c r="BI198" s="354"/>
      <c r="BJ198" s="354"/>
      <c r="BK198" s="354"/>
      <c r="BL198" s="354"/>
      <c r="BM198" s="354"/>
      <c r="BN198" s="354"/>
      <c r="BO198" s="354"/>
      <c r="BP198" s="354"/>
      <c r="BQ198" s="354"/>
      <c r="BR198" s="354"/>
      <c r="BS198" s="354"/>
      <c r="BT198" s="354"/>
      <c r="BU198" s="354"/>
      <c r="BV198" s="354"/>
      <c r="BW198" s="354"/>
      <c r="BX198" s="354"/>
      <c r="BY198" s="354"/>
      <c r="BZ198" s="354"/>
      <c r="CA198" s="354"/>
      <c r="CB198" s="354"/>
      <c r="CC198" s="354"/>
      <c r="CD198" s="354"/>
      <c r="CE198" s="354"/>
      <c r="CF198" s="354"/>
      <c r="CG198" s="354"/>
      <c r="CH198" s="354"/>
      <c r="CI198" s="354"/>
      <c r="CJ198" s="354"/>
      <c r="CK198" s="354"/>
      <c r="CL198" s="354"/>
      <c r="CM198" s="354"/>
      <c r="CN198" s="354"/>
      <c r="CO198" s="354"/>
      <c r="CP198" s="354"/>
      <c r="CQ198" s="354"/>
      <c r="CR198" s="354"/>
      <c r="CS198" s="354"/>
      <c r="CT198" s="354"/>
      <c r="CU198" s="354"/>
      <c r="CV198" s="354"/>
      <c r="CW198" s="354"/>
      <c r="CX198" s="354"/>
      <c r="CY198" s="354"/>
      <c r="CZ198" s="354"/>
      <c r="DA198" s="354"/>
      <c r="DB198" s="354"/>
      <c r="DC198" s="354"/>
      <c r="DD198" s="354"/>
      <c r="DE198" s="354"/>
      <c r="DF198" s="354"/>
      <c r="DG198" s="354"/>
      <c r="DH198" s="354"/>
      <c r="DI198" s="354"/>
      <c r="DJ198" s="354"/>
      <c r="DK198" s="354"/>
      <c r="DL198" s="354"/>
      <c r="DM198" s="354"/>
      <c r="DN198" s="354"/>
      <c r="DO198" s="354"/>
      <c r="DP198" s="354"/>
      <c r="DQ198" s="354"/>
      <c r="DR198" s="354"/>
      <c r="DS198" s="354"/>
      <c r="DT198" s="354"/>
      <c r="DU198" s="354"/>
      <c r="DV198" s="354"/>
      <c r="DW198" s="354"/>
      <c r="DX198" s="354"/>
      <c r="DY198" s="354"/>
      <c r="DZ198" s="354"/>
      <c r="EA198" s="354"/>
      <c r="EB198" s="354"/>
      <c r="EC198" s="354"/>
      <c r="ED198" s="354"/>
      <c r="EE198" s="354"/>
      <c r="EF198" s="354"/>
      <c r="EG198" s="354"/>
      <c r="EH198" s="354"/>
      <c r="EI198" s="354"/>
      <c r="EJ198" s="354"/>
      <c r="EK198" s="354"/>
      <c r="EL198" s="354"/>
      <c r="EM198" s="354"/>
      <c r="EN198" s="354"/>
      <c r="EO198" s="354"/>
      <c r="EP198" s="354"/>
      <c r="EQ198" s="354"/>
      <c r="ER198" s="354"/>
      <c r="ES198" s="354"/>
      <c r="ET198" s="354"/>
      <c r="EU198" s="354"/>
      <c r="EV198" s="354"/>
      <c r="EW198" s="354"/>
      <c r="EX198" s="354"/>
      <c r="EY198" s="354"/>
      <c r="EZ198" s="354"/>
      <c r="FA198" s="354"/>
      <c r="FB198" s="354"/>
      <c r="FC198" s="354"/>
      <c r="FD198" s="354"/>
      <c r="FE198" s="354"/>
      <c r="FF198" s="354"/>
      <c r="FG198" s="354"/>
      <c r="FH198" s="354"/>
      <c r="FI198" s="354"/>
      <c r="FJ198" s="354"/>
      <c r="FK198" s="354"/>
      <c r="FL198" s="354"/>
      <c r="FM198" s="354"/>
      <c r="FN198" s="354"/>
      <c r="FO198" s="354"/>
      <c r="FP198" s="354"/>
      <c r="FQ198" s="354"/>
      <c r="FR198" s="354"/>
      <c r="FS198" s="354"/>
      <c r="FT198" s="354"/>
      <c r="FU198" s="354"/>
      <c r="FV198" s="354"/>
      <c r="FW198" s="354"/>
      <c r="FX198" s="354"/>
      <c r="FY198" s="354"/>
      <c r="FZ198" s="354"/>
      <c r="GA198" s="354"/>
      <c r="GB198" s="354"/>
      <c r="GC198" s="354"/>
      <c r="GD198" s="354"/>
      <c r="GE198" s="354"/>
      <c r="GF198" s="354"/>
      <c r="GG198" s="354"/>
      <c r="GH198" s="354"/>
      <c r="GI198" s="354"/>
      <c r="GJ198" s="354"/>
      <c r="GK198" s="354"/>
      <c r="GL198" s="354"/>
      <c r="GM198" s="354"/>
      <c r="GN198" s="354"/>
      <c r="GO198" s="354"/>
      <c r="GP198" s="354"/>
      <c r="GQ198" s="354"/>
      <c r="GR198" s="354"/>
      <c r="GS198" s="354"/>
      <c r="GT198" s="354"/>
      <c r="GU198" s="354"/>
      <c r="GV198" s="354"/>
      <c r="GW198" s="354"/>
      <c r="GX198" s="354"/>
      <c r="GY198" s="354"/>
      <c r="GZ198" s="354"/>
      <c r="HA198" s="354"/>
      <c r="HB198" s="354"/>
      <c r="HC198" s="354"/>
      <c r="HD198" s="354"/>
      <c r="HE198" s="354"/>
      <c r="HF198" s="354"/>
      <c r="HG198" s="354"/>
      <c r="HH198" s="354"/>
      <c r="HI198" s="354"/>
      <c r="HJ198" s="354"/>
      <c r="HK198" s="354"/>
      <c r="HL198" s="354"/>
      <c r="HM198" s="354"/>
      <c r="HN198" s="354"/>
      <c r="HO198" s="354"/>
      <c r="HP198" s="354"/>
      <c r="HQ198" s="354"/>
      <c r="HR198" s="354"/>
      <c r="HS198" s="354"/>
      <c r="HT198" s="354"/>
      <c r="HU198" s="354"/>
      <c r="HV198" s="355"/>
      <c r="HW198" s="355"/>
      <c r="HX198" s="355"/>
      <c r="HY198" s="355"/>
      <c r="HZ198" s="355"/>
      <c r="IA198" s="355"/>
      <c r="IB198" s="355"/>
      <c r="IC198" s="355"/>
      <c r="ID198" s="355"/>
      <c r="IE198" s="355"/>
      <c r="IF198" s="355"/>
      <c r="IG198" s="355"/>
      <c r="IH198" s="355"/>
      <c r="II198" s="355"/>
      <c r="IJ198" s="355"/>
      <c r="IK198" s="355"/>
      <c r="IL198" s="355"/>
      <c r="IM198" s="355"/>
      <c r="IN198" s="355"/>
      <c r="IO198" s="355"/>
      <c r="IP198" s="353">
        <v>0.05</v>
      </c>
      <c r="IQ198">
        <v>14.33</v>
      </c>
      <c r="IR198" s="39">
        <f t="shared" si="8"/>
        <v>0.72</v>
      </c>
    </row>
    <row r="199" spans="1:252" ht="13.5" customHeight="1">
      <c r="A199" s="14"/>
      <c r="B199" s="30" t="s">
        <v>480</v>
      </c>
      <c r="C199" s="5"/>
      <c r="D199" s="5"/>
      <c r="E199" s="5"/>
      <c r="F199" s="3"/>
      <c r="G199" s="326">
        <v>45</v>
      </c>
      <c r="H199" s="327"/>
      <c r="I199" s="354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/>
      <c r="T199" s="354"/>
      <c r="U199" s="354"/>
      <c r="V199" s="354"/>
      <c r="W199" s="354"/>
      <c r="X199" s="354"/>
      <c r="Y199" s="354"/>
      <c r="Z199" s="354"/>
      <c r="AA199" s="354"/>
      <c r="AB199" s="354"/>
      <c r="AC199" s="354"/>
      <c r="AD199" s="354"/>
      <c r="AE199" s="354"/>
      <c r="AF199" s="354"/>
      <c r="AG199" s="354"/>
      <c r="AH199" s="354"/>
      <c r="AI199" s="354"/>
      <c r="AJ199" s="354"/>
      <c r="AK199" s="354"/>
      <c r="AL199" s="354"/>
      <c r="AM199" s="354"/>
      <c r="AN199" s="354"/>
      <c r="AO199" s="354"/>
      <c r="AP199" s="354"/>
      <c r="AQ199" s="354"/>
      <c r="AR199" s="354"/>
      <c r="AS199" s="354"/>
      <c r="AT199" s="354"/>
      <c r="AU199" s="354"/>
      <c r="AV199" s="354"/>
      <c r="AW199" s="354"/>
      <c r="AX199" s="354"/>
      <c r="AY199" s="354"/>
      <c r="AZ199" s="354"/>
      <c r="BA199" s="354"/>
      <c r="BB199" s="354"/>
      <c r="BC199" s="354"/>
      <c r="BD199" s="354"/>
      <c r="BE199" s="354"/>
      <c r="BF199" s="354"/>
      <c r="BG199" s="354"/>
      <c r="BH199" s="354"/>
      <c r="BI199" s="354"/>
      <c r="BJ199" s="354"/>
      <c r="BK199" s="354"/>
      <c r="BL199" s="354"/>
      <c r="BM199" s="354"/>
      <c r="BN199" s="354"/>
      <c r="BO199" s="354"/>
      <c r="BP199" s="354"/>
      <c r="BQ199" s="354"/>
      <c r="BR199" s="354"/>
      <c r="BS199" s="354"/>
      <c r="BT199" s="354"/>
      <c r="BU199" s="354"/>
      <c r="BV199" s="354"/>
      <c r="BW199" s="354"/>
      <c r="BX199" s="354"/>
      <c r="BY199" s="354"/>
      <c r="BZ199" s="354"/>
      <c r="CA199" s="354"/>
      <c r="CB199" s="354"/>
      <c r="CC199" s="354"/>
      <c r="CD199" s="354"/>
      <c r="CE199" s="354"/>
      <c r="CF199" s="354"/>
      <c r="CG199" s="354"/>
      <c r="CH199" s="354"/>
      <c r="CI199" s="354"/>
      <c r="CJ199" s="354"/>
      <c r="CK199" s="354"/>
      <c r="CL199" s="354"/>
      <c r="CM199" s="354"/>
      <c r="CN199" s="354"/>
      <c r="CO199" s="354"/>
      <c r="CP199" s="354"/>
      <c r="CQ199" s="354"/>
      <c r="CR199" s="354"/>
      <c r="CS199" s="354"/>
      <c r="CT199" s="354"/>
      <c r="CU199" s="354"/>
      <c r="CV199" s="354"/>
      <c r="CW199" s="354"/>
      <c r="CX199" s="354"/>
      <c r="CY199" s="354"/>
      <c r="CZ199" s="354"/>
      <c r="DA199" s="354"/>
      <c r="DB199" s="354"/>
      <c r="DC199" s="354"/>
      <c r="DD199" s="354"/>
      <c r="DE199" s="354"/>
      <c r="DF199" s="354"/>
      <c r="DG199" s="354"/>
      <c r="DH199" s="354"/>
      <c r="DI199" s="354"/>
      <c r="DJ199" s="354"/>
      <c r="DK199" s="354"/>
      <c r="DL199" s="354"/>
      <c r="DM199" s="354"/>
      <c r="DN199" s="354"/>
      <c r="DO199" s="354"/>
      <c r="DP199" s="354"/>
      <c r="DQ199" s="354"/>
      <c r="DR199" s="354"/>
      <c r="DS199" s="354"/>
      <c r="DT199" s="354"/>
      <c r="DU199" s="354"/>
      <c r="DV199" s="354"/>
      <c r="DW199" s="354"/>
      <c r="DX199" s="354"/>
      <c r="DY199" s="354"/>
      <c r="DZ199" s="354"/>
      <c r="EA199" s="354"/>
      <c r="EB199" s="354"/>
      <c r="EC199" s="354"/>
      <c r="ED199" s="354"/>
      <c r="EE199" s="354"/>
      <c r="EF199" s="354"/>
      <c r="EG199" s="354"/>
      <c r="EH199" s="354"/>
      <c r="EI199" s="354"/>
      <c r="EJ199" s="354"/>
      <c r="EK199" s="354"/>
      <c r="EL199" s="354"/>
      <c r="EM199" s="354"/>
      <c r="EN199" s="354"/>
      <c r="EO199" s="354"/>
      <c r="EP199" s="354"/>
      <c r="EQ199" s="354"/>
      <c r="ER199" s="354"/>
      <c r="ES199" s="354"/>
      <c r="ET199" s="354"/>
      <c r="EU199" s="354"/>
      <c r="EV199" s="354"/>
      <c r="EW199" s="354"/>
      <c r="EX199" s="354"/>
      <c r="EY199" s="354"/>
      <c r="EZ199" s="354"/>
      <c r="FA199" s="354"/>
      <c r="FB199" s="354"/>
      <c r="FC199" s="354"/>
      <c r="FD199" s="354"/>
      <c r="FE199" s="354"/>
      <c r="FF199" s="354"/>
      <c r="FG199" s="354"/>
      <c r="FH199" s="354"/>
      <c r="FI199" s="354"/>
      <c r="FJ199" s="354"/>
      <c r="FK199" s="354"/>
      <c r="FL199" s="354"/>
      <c r="FM199" s="354"/>
      <c r="FN199" s="354"/>
      <c r="FO199" s="354"/>
      <c r="FP199" s="354"/>
      <c r="FQ199" s="354"/>
      <c r="FR199" s="354"/>
      <c r="FS199" s="354"/>
      <c r="FT199" s="354"/>
      <c r="FU199" s="354"/>
      <c r="FV199" s="354"/>
      <c r="FW199" s="354"/>
      <c r="FX199" s="354"/>
      <c r="FY199" s="354"/>
      <c r="FZ199" s="354"/>
      <c r="GA199" s="354"/>
      <c r="GB199" s="354"/>
      <c r="GC199" s="354"/>
      <c r="GD199" s="354"/>
      <c r="GE199" s="354"/>
      <c r="GF199" s="354"/>
      <c r="GG199" s="354"/>
      <c r="GH199" s="354"/>
      <c r="GI199" s="354"/>
      <c r="GJ199" s="354"/>
      <c r="GK199" s="354"/>
      <c r="GL199" s="354"/>
      <c r="GM199" s="354"/>
      <c r="GN199" s="354"/>
      <c r="GO199" s="354"/>
      <c r="GP199" s="354"/>
      <c r="GQ199" s="354"/>
      <c r="GR199" s="354"/>
      <c r="GS199" s="354"/>
      <c r="GT199" s="354"/>
      <c r="GU199" s="354"/>
      <c r="GV199" s="354"/>
      <c r="GW199" s="354"/>
      <c r="GX199" s="354"/>
      <c r="GY199" s="354"/>
      <c r="GZ199" s="354"/>
      <c r="HA199" s="354"/>
      <c r="HB199" s="354"/>
      <c r="HC199" s="354"/>
      <c r="HD199" s="354"/>
      <c r="HE199" s="354"/>
      <c r="HF199" s="354"/>
      <c r="HG199" s="354"/>
      <c r="HH199" s="354"/>
      <c r="HI199" s="354"/>
      <c r="HJ199" s="354"/>
      <c r="HK199" s="354"/>
      <c r="HL199" s="354"/>
      <c r="HM199" s="354"/>
      <c r="HN199" s="354"/>
      <c r="HO199" s="354"/>
      <c r="HP199" s="354"/>
      <c r="HQ199" s="354"/>
      <c r="HR199" s="354"/>
      <c r="HS199" s="354"/>
      <c r="HT199" s="354"/>
      <c r="HU199" s="354"/>
      <c r="HV199" s="355"/>
      <c r="HW199" s="355"/>
      <c r="HX199" s="355"/>
      <c r="HY199" s="355"/>
      <c r="HZ199" s="355"/>
      <c r="IA199" s="355"/>
      <c r="IB199" s="355"/>
      <c r="IC199" s="355"/>
      <c r="ID199" s="355"/>
      <c r="IE199" s="355"/>
      <c r="IF199" s="355"/>
      <c r="IG199" s="355"/>
      <c r="IH199" s="355"/>
      <c r="II199" s="355"/>
      <c r="IJ199" s="355"/>
      <c r="IK199" s="355"/>
      <c r="IL199" s="355"/>
      <c r="IM199" s="355"/>
      <c r="IN199" s="355"/>
      <c r="IO199" s="355"/>
      <c r="IP199" s="353">
        <v>0.05</v>
      </c>
      <c r="IQ199">
        <v>7.35</v>
      </c>
      <c r="IR199" s="39">
        <f t="shared" si="8"/>
        <v>0.37</v>
      </c>
    </row>
    <row r="200" spans="1:252" ht="24" customHeight="1">
      <c r="A200" s="14"/>
      <c r="B200" s="30" t="s">
        <v>418</v>
      </c>
      <c r="C200" s="5"/>
      <c r="D200" s="5"/>
      <c r="E200" s="5"/>
      <c r="F200" s="3"/>
      <c r="G200" s="326">
        <v>55</v>
      </c>
      <c r="H200" s="327"/>
      <c r="I200" s="354"/>
      <c r="J200" s="354"/>
      <c r="K200" s="354"/>
      <c r="L200" s="354"/>
      <c r="M200" s="354"/>
      <c r="N200" s="354"/>
      <c r="O200" s="354"/>
      <c r="P200" s="354"/>
      <c r="Q200" s="354"/>
      <c r="R200" s="354"/>
      <c r="S200" s="354"/>
      <c r="T200" s="354"/>
      <c r="U200" s="354"/>
      <c r="V200" s="354"/>
      <c r="W200" s="354"/>
      <c r="X200" s="354"/>
      <c r="Y200" s="354"/>
      <c r="Z200" s="354"/>
      <c r="AA200" s="354"/>
      <c r="AB200" s="354"/>
      <c r="AC200" s="354"/>
      <c r="AD200" s="354"/>
      <c r="AE200" s="354"/>
      <c r="AF200" s="354"/>
      <c r="AG200" s="354"/>
      <c r="AH200" s="354"/>
      <c r="AI200" s="354"/>
      <c r="AJ200" s="354"/>
      <c r="AK200" s="354"/>
      <c r="AL200" s="354"/>
      <c r="AM200" s="354"/>
      <c r="AN200" s="354"/>
      <c r="AO200" s="354"/>
      <c r="AP200" s="354"/>
      <c r="AQ200" s="354"/>
      <c r="AR200" s="354"/>
      <c r="AS200" s="354"/>
      <c r="AT200" s="354"/>
      <c r="AU200" s="354"/>
      <c r="AV200" s="354"/>
      <c r="AW200" s="354"/>
      <c r="AX200" s="354"/>
      <c r="AY200" s="354"/>
      <c r="AZ200" s="354"/>
      <c r="BA200" s="354"/>
      <c r="BB200" s="354"/>
      <c r="BC200" s="354"/>
      <c r="BD200" s="354"/>
      <c r="BE200" s="354"/>
      <c r="BF200" s="354"/>
      <c r="BG200" s="354"/>
      <c r="BH200" s="354"/>
      <c r="BI200" s="354"/>
      <c r="BJ200" s="354"/>
      <c r="BK200" s="354"/>
      <c r="BL200" s="354"/>
      <c r="BM200" s="354"/>
      <c r="BN200" s="354"/>
      <c r="BO200" s="354"/>
      <c r="BP200" s="354"/>
      <c r="BQ200" s="354"/>
      <c r="BR200" s="354"/>
      <c r="BS200" s="354"/>
      <c r="BT200" s="354"/>
      <c r="BU200" s="354"/>
      <c r="BV200" s="354"/>
      <c r="BW200" s="354"/>
      <c r="BX200" s="354"/>
      <c r="BY200" s="354"/>
      <c r="BZ200" s="354"/>
      <c r="CA200" s="354"/>
      <c r="CB200" s="354"/>
      <c r="CC200" s="354"/>
      <c r="CD200" s="354"/>
      <c r="CE200" s="354"/>
      <c r="CF200" s="354"/>
      <c r="CG200" s="354"/>
      <c r="CH200" s="354"/>
      <c r="CI200" s="354"/>
      <c r="CJ200" s="354"/>
      <c r="CK200" s="354"/>
      <c r="CL200" s="354"/>
      <c r="CM200" s="354"/>
      <c r="CN200" s="354"/>
      <c r="CO200" s="354"/>
      <c r="CP200" s="354"/>
      <c r="CQ200" s="354"/>
      <c r="CR200" s="354"/>
      <c r="CS200" s="354"/>
      <c r="CT200" s="354"/>
      <c r="CU200" s="354"/>
      <c r="CV200" s="354"/>
      <c r="CW200" s="354"/>
      <c r="CX200" s="354"/>
      <c r="CY200" s="354"/>
      <c r="CZ200" s="354"/>
      <c r="DA200" s="354"/>
      <c r="DB200" s="354"/>
      <c r="DC200" s="354"/>
      <c r="DD200" s="354"/>
      <c r="DE200" s="354"/>
      <c r="DF200" s="354"/>
      <c r="DG200" s="354"/>
      <c r="DH200" s="354"/>
      <c r="DI200" s="354"/>
      <c r="DJ200" s="354"/>
      <c r="DK200" s="354"/>
      <c r="DL200" s="354"/>
      <c r="DM200" s="354"/>
      <c r="DN200" s="354"/>
      <c r="DO200" s="354"/>
      <c r="DP200" s="354"/>
      <c r="DQ200" s="354"/>
      <c r="DR200" s="354"/>
      <c r="DS200" s="354"/>
      <c r="DT200" s="354"/>
      <c r="DU200" s="354"/>
      <c r="DV200" s="354"/>
      <c r="DW200" s="354"/>
      <c r="DX200" s="354"/>
      <c r="DY200" s="354"/>
      <c r="DZ200" s="354"/>
      <c r="EA200" s="354"/>
      <c r="EB200" s="354"/>
      <c r="EC200" s="354"/>
      <c r="ED200" s="354"/>
      <c r="EE200" s="354"/>
      <c r="EF200" s="354"/>
      <c r="EG200" s="354"/>
      <c r="EH200" s="354"/>
      <c r="EI200" s="354"/>
      <c r="EJ200" s="354"/>
      <c r="EK200" s="354"/>
      <c r="EL200" s="354"/>
      <c r="EM200" s="354"/>
      <c r="EN200" s="354"/>
      <c r="EO200" s="354"/>
      <c r="EP200" s="354"/>
      <c r="EQ200" s="354"/>
      <c r="ER200" s="354"/>
      <c r="ES200" s="354"/>
      <c r="ET200" s="354"/>
      <c r="EU200" s="354"/>
      <c r="EV200" s="354"/>
      <c r="EW200" s="354"/>
      <c r="EX200" s="354"/>
      <c r="EY200" s="354"/>
      <c r="EZ200" s="354"/>
      <c r="FA200" s="354"/>
      <c r="FB200" s="354"/>
      <c r="FC200" s="354"/>
      <c r="FD200" s="354"/>
      <c r="FE200" s="354"/>
      <c r="FF200" s="354"/>
      <c r="FG200" s="354"/>
      <c r="FH200" s="354"/>
      <c r="FI200" s="354"/>
      <c r="FJ200" s="354"/>
      <c r="FK200" s="354"/>
      <c r="FL200" s="354"/>
      <c r="FM200" s="354"/>
      <c r="FN200" s="354"/>
      <c r="FO200" s="354"/>
      <c r="FP200" s="354"/>
      <c r="FQ200" s="354"/>
      <c r="FR200" s="354"/>
      <c r="FS200" s="354"/>
      <c r="FT200" s="354"/>
      <c r="FU200" s="354"/>
      <c r="FV200" s="354"/>
      <c r="FW200" s="354"/>
      <c r="FX200" s="354"/>
      <c r="FY200" s="354"/>
      <c r="FZ200" s="354"/>
      <c r="GA200" s="354"/>
      <c r="GB200" s="354"/>
      <c r="GC200" s="354"/>
      <c r="GD200" s="354"/>
      <c r="GE200" s="354"/>
      <c r="GF200" s="354"/>
      <c r="GG200" s="354"/>
      <c r="GH200" s="354"/>
      <c r="GI200" s="354"/>
      <c r="GJ200" s="354"/>
      <c r="GK200" s="354"/>
      <c r="GL200" s="354"/>
      <c r="GM200" s="354"/>
      <c r="GN200" s="354"/>
      <c r="GO200" s="354"/>
      <c r="GP200" s="354"/>
      <c r="GQ200" s="354"/>
      <c r="GR200" s="354"/>
      <c r="GS200" s="354"/>
      <c r="GT200" s="354"/>
      <c r="GU200" s="354"/>
      <c r="GV200" s="354"/>
      <c r="GW200" s="354"/>
      <c r="GX200" s="354"/>
      <c r="GY200" s="354"/>
      <c r="GZ200" s="354"/>
      <c r="HA200" s="354"/>
      <c r="HB200" s="354"/>
      <c r="HC200" s="354"/>
      <c r="HD200" s="354"/>
      <c r="HE200" s="354"/>
      <c r="HF200" s="354"/>
      <c r="HG200" s="354"/>
      <c r="HH200" s="354"/>
      <c r="HI200" s="354"/>
      <c r="HJ200" s="354"/>
      <c r="HK200" s="354"/>
      <c r="HL200" s="354"/>
      <c r="HM200" s="354"/>
      <c r="HN200" s="354"/>
      <c r="HO200" s="354"/>
      <c r="HP200" s="354"/>
      <c r="HQ200" s="354"/>
      <c r="HR200" s="354"/>
      <c r="HS200" s="354"/>
      <c r="HT200" s="354"/>
      <c r="HU200" s="354"/>
      <c r="HV200" s="355"/>
      <c r="HW200" s="355"/>
      <c r="HX200" s="355"/>
      <c r="HY200" s="355"/>
      <c r="HZ200" s="355"/>
      <c r="IA200" s="355"/>
      <c r="IB200" s="355"/>
      <c r="IC200" s="355"/>
      <c r="ID200" s="355"/>
      <c r="IE200" s="355"/>
      <c r="IF200" s="355"/>
      <c r="IG200" s="355"/>
      <c r="IH200" s="355"/>
      <c r="II200" s="355"/>
      <c r="IJ200" s="355"/>
      <c r="IK200" s="355"/>
      <c r="IL200" s="355"/>
      <c r="IM200" s="355"/>
      <c r="IN200" s="355"/>
      <c r="IO200" s="355"/>
      <c r="IP200" s="353">
        <v>0.05</v>
      </c>
      <c r="IQ200">
        <v>52.32</v>
      </c>
      <c r="IR200" s="39">
        <f t="shared" si="8"/>
        <v>2.62</v>
      </c>
    </row>
    <row r="201" spans="1:250" ht="12.75">
      <c r="A201" s="14"/>
      <c r="B201" s="40" t="s">
        <v>87</v>
      </c>
      <c r="C201" s="14" t="s">
        <v>74</v>
      </c>
      <c r="D201" s="14"/>
      <c r="E201" s="14"/>
      <c r="F201" s="86">
        <v>113</v>
      </c>
      <c r="G201" s="310">
        <f>SUM(G202:G206)</f>
        <v>227</v>
      </c>
      <c r="H201" s="311">
        <f>G201/F201</f>
        <v>2.01</v>
      </c>
      <c r="IP201" s="358">
        <f>(IR202+IR203+IR204+IR205+IR206)/(IQ202+IQ203+IQ204+IQ205+IQ206)*100</f>
        <v>5</v>
      </c>
    </row>
    <row r="202" spans="1:252" ht="12.75">
      <c r="A202" s="57"/>
      <c r="B202" s="16" t="s">
        <v>73</v>
      </c>
      <c r="C202" s="58"/>
      <c r="D202" s="59"/>
      <c r="E202" s="59"/>
      <c r="F202" s="15">
        <f>F194</f>
        <v>27</v>
      </c>
      <c r="G202" s="312">
        <f>G194</f>
        <v>53</v>
      </c>
      <c r="H202" s="304">
        <f>G202/F202</f>
        <v>1.96</v>
      </c>
      <c r="I202" s="354"/>
      <c r="J202" s="354"/>
      <c r="K202" s="354"/>
      <c r="L202" s="354"/>
      <c r="M202" s="354"/>
      <c r="N202" s="354"/>
      <c r="O202" s="354"/>
      <c r="P202" s="354"/>
      <c r="Q202" s="354"/>
      <c r="R202" s="354"/>
      <c r="S202" s="354"/>
      <c r="T202" s="354"/>
      <c r="U202" s="354"/>
      <c r="V202" s="354"/>
      <c r="W202" s="354"/>
      <c r="X202" s="354"/>
      <c r="Y202" s="354"/>
      <c r="Z202" s="354"/>
      <c r="AA202" s="354"/>
      <c r="AB202" s="354"/>
      <c r="AC202" s="354"/>
      <c r="AD202" s="354"/>
      <c r="AE202" s="354"/>
      <c r="AF202" s="354"/>
      <c r="AG202" s="354"/>
      <c r="AH202" s="354"/>
      <c r="AI202" s="354"/>
      <c r="AJ202" s="354"/>
      <c r="AK202" s="354"/>
      <c r="AL202" s="354"/>
      <c r="AM202" s="354"/>
      <c r="AN202" s="354"/>
      <c r="AO202" s="354"/>
      <c r="AP202" s="354"/>
      <c r="AQ202" s="354"/>
      <c r="AR202" s="354"/>
      <c r="AS202" s="354"/>
      <c r="AT202" s="354"/>
      <c r="AU202" s="354"/>
      <c r="AV202" s="354"/>
      <c r="AW202" s="354"/>
      <c r="AX202" s="354"/>
      <c r="AY202" s="354"/>
      <c r="AZ202" s="354"/>
      <c r="BA202" s="354"/>
      <c r="BB202" s="354"/>
      <c r="BC202" s="354"/>
      <c r="BD202" s="354"/>
      <c r="BE202" s="354"/>
      <c r="BF202" s="354"/>
      <c r="BG202" s="354"/>
      <c r="BH202" s="354"/>
      <c r="BI202" s="354"/>
      <c r="BJ202" s="354"/>
      <c r="BK202" s="354"/>
      <c r="BL202" s="354"/>
      <c r="BM202" s="354"/>
      <c r="BN202" s="354"/>
      <c r="BO202" s="354"/>
      <c r="BP202" s="354"/>
      <c r="BQ202" s="354"/>
      <c r="BR202" s="354"/>
      <c r="BS202" s="354"/>
      <c r="BT202" s="354"/>
      <c r="BU202" s="354"/>
      <c r="BV202" s="354"/>
      <c r="BW202" s="354"/>
      <c r="BX202" s="354"/>
      <c r="BY202" s="354"/>
      <c r="BZ202" s="354"/>
      <c r="CA202" s="354"/>
      <c r="CB202" s="354"/>
      <c r="CC202" s="354"/>
      <c r="CD202" s="354"/>
      <c r="CE202" s="354"/>
      <c r="CF202" s="354"/>
      <c r="CG202" s="354"/>
      <c r="CH202" s="354"/>
      <c r="CI202" s="354"/>
      <c r="CJ202" s="354"/>
      <c r="CK202" s="354"/>
      <c r="CL202" s="354"/>
      <c r="CM202" s="354"/>
      <c r="CN202" s="354"/>
      <c r="CO202" s="354"/>
      <c r="CP202" s="354"/>
      <c r="CQ202" s="354"/>
      <c r="CR202" s="354"/>
      <c r="CS202" s="354"/>
      <c r="CT202" s="354"/>
      <c r="CU202" s="354"/>
      <c r="CV202" s="354"/>
      <c r="CW202" s="354"/>
      <c r="CX202" s="354"/>
      <c r="CY202" s="354"/>
      <c r="CZ202" s="354"/>
      <c r="DA202" s="354"/>
      <c r="DB202" s="354"/>
      <c r="DC202" s="354"/>
      <c r="DD202" s="354"/>
      <c r="DE202" s="354"/>
      <c r="DF202" s="354"/>
      <c r="DG202" s="354"/>
      <c r="DH202" s="354"/>
      <c r="DI202" s="354"/>
      <c r="DJ202" s="354"/>
      <c r="DK202" s="354"/>
      <c r="DL202" s="354"/>
      <c r="DM202" s="354"/>
      <c r="DN202" s="354"/>
      <c r="DO202" s="354"/>
      <c r="DP202" s="354"/>
      <c r="DQ202" s="354"/>
      <c r="DR202" s="354"/>
      <c r="DS202" s="354"/>
      <c r="DT202" s="354"/>
      <c r="DU202" s="354"/>
      <c r="DV202" s="354"/>
      <c r="DW202" s="354"/>
      <c r="DX202" s="354"/>
      <c r="DY202" s="354"/>
      <c r="DZ202" s="354"/>
      <c r="EA202" s="354"/>
      <c r="EB202" s="354"/>
      <c r="EC202" s="354"/>
      <c r="ED202" s="354"/>
      <c r="EE202" s="354"/>
      <c r="EF202" s="354"/>
      <c r="EG202" s="354"/>
      <c r="EH202" s="354"/>
      <c r="EI202" s="354"/>
      <c r="EJ202" s="354"/>
      <c r="EK202" s="354"/>
      <c r="EL202" s="354"/>
      <c r="EM202" s="354"/>
      <c r="EN202" s="354"/>
      <c r="EO202" s="354"/>
      <c r="EP202" s="354"/>
      <c r="EQ202" s="354"/>
      <c r="ER202" s="354"/>
      <c r="ES202" s="354"/>
      <c r="ET202" s="354"/>
      <c r="EU202" s="354"/>
      <c r="EV202" s="354"/>
      <c r="EW202" s="354"/>
      <c r="EX202" s="354"/>
      <c r="EY202" s="354"/>
      <c r="EZ202" s="354"/>
      <c r="FA202" s="354"/>
      <c r="FB202" s="354"/>
      <c r="FC202" s="354"/>
      <c r="FD202" s="354"/>
      <c r="FE202" s="354"/>
      <c r="FF202" s="354"/>
      <c r="FG202" s="354"/>
      <c r="FH202" s="354"/>
      <c r="FI202" s="354"/>
      <c r="FJ202" s="354"/>
      <c r="FK202" s="354"/>
      <c r="FL202" s="354"/>
      <c r="FM202" s="354"/>
      <c r="FN202" s="354"/>
      <c r="FO202" s="354"/>
      <c r="FP202" s="354"/>
      <c r="FQ202" s="354"/>
      <c r="FR202" s="354"/>
      <c r="FS202" s="354"/>
      <c r="FT202" s="354"/>
      <c r="FU202" s="354"/>
      <c r="FV202" s="354"/>
      <c r="FW202" s="354"/>
      <c r="FX202" s="354"/>
      <c r="FY202" s="354"/>
      <c r="FZ202" s="354"/>
      <c r="GA202" s="354"/>
      <c r="GB202" s="354"/>
      <c r="GC202" s="354"/>
      <c r="GD202" s="354"/>
      <c r="GE202" s="354"/>
      <c r="GF202" s="354"/>
      <c r="GG202" s="354"/>
      <c r="GH202" s="354"/>
      <c r="GI202" s="354"/>
      <c r="GJ202" s="354"/>
      <c r="GK202" s="354"/>
      <c r="GL202" s="354"/>
      <c r="GM202" s="354"/>
      <c r="GN202" s="354"/>
      <c r="GO202" s="354"/>
      <c r="GP202" s="354"/>
      <c r="GQ202" s="354"/>
      <c r="GR202" s="354"/>
      <c r="GS202" s="354"/>
      <c r="GT202" s="354"/>
      <c r="GU202" s="354"/>
      <c r="GV202" s="354"/>
      <c r="GW202" s="354"/>
      <c r="GX202" s="354"/>
      <c r="GY202" s="354"/>
      <c r="GZ202" s="354"/>
      <c r="HA202" s="354"/>
      <c r="HB202" s="354"/>
      <c r="HC202" s="354"/>
      <c r="HD202" s="354"/>
      <c r="HE202" s="354"/>
      <c r="HF202" s="354"/>
      <c r="HG202" s="354"/>
      <c r="HH202" s="354"/>
      <c r="HI202" s="354"/>
      <c r="HJ202" s="354"/>
      <c r="HK202" s="354"/>
      <c r="HL202" s="354"/>
      <c r="HM202" s="354"/>
      <c r="HN202" s="354"/>
      <c r="HO202" s="354"/>
      <c r="HP202" s="354"/>
      <c r="HQ202" s="354"/>
      <c r="HR202" s="354"/>
      <c r="HS202" s="354"/>
      <c r="HT202" s="354"/>
      <c r="HU202" s="354"/>
      <c r="HV202" s="355"/>
      <c r="HW202" s="355"/>
      <c r="HX202" s="355"/>
      <c r="HY202" s="355"/>
      <c r="HZ202" s="355"/>
      <c r="IA202" s="355"/>
      <c r="IB202" s="355"/>
      <c r="IC202" s="355"/>
      <c r="ID202" s="355"/>
      <c r="IE202" s="355"/>
      <c r="IF202" s="355"/>
      <c r="IG202" s="355"/>
      <c r="IH202" s="355"/>
      <c r="II202" s="355"/>
      <c r="IJ202" s="355"/>
      <c r="IK202" s="355"/>
      <c r="IL202" s="355"/>
      <c r="IM202" s="355"/>
      <c r="IN202" s="355"/>
      <c r="IO202" s="355"/>
      <c r="IP202" s="353">
        <v>0.05</v>
      </c>
      <c r="IQ202">
        <v>50.75</v>
      </c>
      <c r="IR202" s="39">
        <f t="shared" si="8"/>
        <v>2.54</v>
      </c>
    </row>
    <row r="203" spans="1:252" ht="12.75">
      <c r="A203" s="57"/>
      <c r="B203" s="16" t="s">
        <v>79</v>
      </c>
      <c r="C203" s="58"/>
      <c r="D203" s="59"/>
      <c r="E203" s="59"/>
      <c r="F203" s="60">
        <f>F168</f>
        <v>28</v>
      </c>
      <c r="G203" s="328">
        <f>G168</f>
        <v>61</v>
      </c>
      <c r="H203" s="304">
        <f>G203/F203</f>
        <v>2.18</v>
      </c>
      <c r="I203" s="354"/>
      <c r="J203" s="354"/>
      <c r="K203" s="354"/>
      <c r="L203" s="354"/>
      <c r="M203" s="354"/>
      <c r="N203" s="354"/>
      <c r="O203" s="354"/>
      <c r="P203" s="354"/>
      <c r="Q203" s="354"/>
      <c r="R203" s="354"/>
      <c r="S203" s="354"/>
      <c r="T203" s="354"/>
      <c r="U203" s="354"/>
      <c r="V203" s="354"/>
      <c r="W203" s="354"/>
      <c r="X203" s="354"/>
      <c r="Y203" s="354"/>
      <c r="Z203" s="354"/>
      <c r="AA203" s="354"/>
      <c r="AB203" s="354"/>
      <c r="AC203" s="354"/>
      <c r="AD203" s="354"/>
      <c r="AE203" s="354"/>
      <c r="AF203" s="354"/>
      <c r="AG203" s="354"/>
      <c r="AH203" s="354"/>
      <c r="AI203" s="354"/>
      <c r="AJ203" s="354"/>
      <c r="AK203" s="354"/>
      <c r="AL203" s="354"/>
      <c r="AM203" s="354"/>
      <c r="AN203" s="354"/>
      <c r="AO203" s="354"/>
      <c r="AP203" s="354"/>
      <c r="AQ203" s="354"/>
      <c r="AR203" s="354"/>
      <c r="AS203" s="354"/>
      <c r="AT203" s="354"/>
      <c r="AU203" s="354"/>
      <c r="AV203" s="354"/>
      <c r="AW203" s="354"/>
      <c r="AX203" s="354"/>
      <c r="AY203" s="354"/>
      <c r="AZ203" s="354"/>
      <c r="BA203" s="354"/>
      <c r="BB203" s="354"/>
      <c r="BC203" s="354"/>
      <c r="BD203" s="354"/>
      <c r="BE203" s="354"/>
      <c r="BF203" s="354"/>
      <c r="BG203" s="354"/>
      <c r="BH203" s="354"/>
      <c r="BI203" s="354"/>
      <c r="BJ203" s="354"/>
      <c r="BK203" s="354"/>
      <c r="BL203" s="354"/>
      <c r="BM203" s="354"/>
      <c r="BN203" s="354"/>
      <c r="BO203" s="354"/>
      <c r="BP203" s="354"/>
      <c r="BQ203" s="354"/>
      <c r="BR203" s="354"/>
      <c r="BS203" s="354"/>
      <c r="BT203" s="354"/>
      <c r="BU203" s="354"/>
      <c r="BV203" s="354"/>
      <c r="BW203" s="354"/>
      <c r="BX203" s="354"/>
      <c r="BY203" s="354"/>
      <c r="BZ203" s="354"/>
      <c r="CA203" s="354"/>
      <c r="CB203" s="354"/>
      <c r="CC203" s="354"/>
      <c r="CD203" s="354"/>
      <c r="CE203" s="354"/>
      <c r="CF203" s="354"/>
      <c r="CG203" s="354"/>
      <c r="CH203" s="354"/>
      <c r="CI203" s="354"/>
      <c r="CJ203" s="354"/>
      <c r="CK203" s="354"/>
      <c r="CL203" s="354"/>
      <c r="CM203" s="354"/>
      <c r="CN203" s="354"/>
      <c r="CO203" s="354"/>
      <c r="CP203" s="354"/>
      <c r="CQ203" s="354"/>
      <c r="CR203" s="354"/>
      <c r="CS203" s="354"/>
      <c r="CT203" s="354"/>
      <c r="CU203" s="354"/>
      <c r="CV203" s="354"/>
      <c r="CW203" s="354"/>
      <c r="CX203" s="354"/>
      <c r="CY203" s="354"/>
      <c r="CZ203" s="354"/>
      <c r="DA203" s="354"/>
      <c r="DB203" s="354"/>
      <c r="DC203" s="354"/>
      <c r="DD203" s="354"/>
      <c r="DE203" s="354"/>
      <c r="DF203" s="354"/>
      <c r="DG203" s="354"/>
      <c r="DH203" s="354"/>
      <c r="DI203" s="354"/>
      <c r="DJ203" s="354"/>
      <c r="DK203" s="354"/>
      <c r="DL203" s="354"/>
      <c r="DM203" s="354"/>
      <c r="DN203" s="354"/>
      <c r="DO203" s="354"/>
      <c r="DP203" s="354"/>
      <c r="DQ203" s="354"/>
      <c r="DR203" s="354"/>
      <c r="DS203" s="354"/>
      <c r="DT203" s="354"/>
      <c r="DU203" s="354"/>
      <c r="DV203" s="354"/>
      <c r="DW203" s="354"/>
      <c r="DX203" s="354"/>
      <c r="DY203" s="354"/>
      <c r="DZ203" s="354"/>
      <c r="EA203" s="354"/>
      <c r="EB203" s="354"/>
      <c r="EC203" s="354"/>
      <c r="ED203" s="354"/>
      <c r="EE203" s="354"/>
      <c r="EF203" s="354"/>
      <c r="EG203" s="354"/>
      <c r="EH203" s="354"/>
      <c r="EI203" s="354"/>
      <c r="EJ203" s="354"/>
      <c r="EK203" s="354"/>
      <c r="EL203" s="354"/>
      <c r="EM203" s="354"/>
      <c r="EN203" s="354"/>
      <c r="EO203" s="354"/>
      <c r="EP203" s="354"/>
      <c r="EQ203" s="354"/>
      <c r="ER203" s="354"/>
      <c r="ES203" s="354"/>
      <c r="ET203" s="354"/>
      <c r="EU203" s="354"/>
      <c r="EV203" s="354"/>
      <c r="EW203" s="354"/>
      <c r="EX203" s="354"/>
      <c r="EY203" s="354"/>
      <c r="EZ203" s="354"/>
      <c r="FA203" s="354"/>
      <c r="FB203" s="354"/>
      <c r="FC203" s="354"/>
      <c r="FD203" s="354"/>
      <c r="FE203" s="354"/>
      <c r="FF203" s="354"/>
      <c r="FG203" s="354"/>
      <c r="FH203" s="354"/>
      <c r="FI203" s="354"/>
      <c r="FJ203" s="354"/>
      <c r="FK203" s="354"/>
      <c r="FL203" s="354"/>
      <c r="FM203" s="354"/>
      <c r="FN203" s="354"/>
      <c r="FO203" s="354"/>
      <c r="FP203" s="354"/>
      <c r="FQ203" s="354"/>
      <c r="FR203" s="354"/>
      <c r="FS203" s="354"/>
      <c r="FT203" s="354"/>
      <c r="FU203" s="354"/>
      <c r="FV203" s="354"/>
      <c r="FW203" s="354"/>
      <c r="FX203" s="354"/>
      <c r="FY203" s="354"/>
      <c r="FZ203" s="354"/>
      <c r="GA203" s="354"/>
      <c r="GB203" s="354"/>
      <c r="GC203" s="354"/>
      <c r="GD203" s="354"/>
      <c r="GE203" s="354"/>
      <c r="GF203" s="354"/>
      <c r="GG203" s="354"/>
      <c r="GH203" s="354"/>
      <c r="GI203" s="354"/>
      <c r="GJ203" s="354"/>
      <c r="GK203" s="354"/>
      <c r="GL203" s="354"/>
      <c r="GM203" s="354"/>
      <c r="GN203" s="354"/>
      <c r="GO203" s="354"/>
      <c r="GP203" s="354"/>
      <c r="GQ203" s="354"/>
      <c r="GR203" s="354"/>
      <c r="GS203" s="354"/>
      <c r="GT203" s="354"/>
      <c r="GU203" s="354"/>
      <c r="GV203" s="354"/>
      <c r="GW203" s="354"/>
      <c r="GX203" s="354"/>
      <c r="GY203" s="354"/>
      <c r="GZ203" s="354"/>
      <c r="HA203" s="354"/>
      <c r="HB203" s="354"/>
      <c r="HC203" s="354"/>
      <c r="HD203" s="354"/>
      <c r="HE203" s="354"/>
      <c r="HF203" s="354"/>
      <c r="HG203" s="354"/>
      <c r="HH203" s="354"/>
      <c r="HI203" s="354"/>
      <c r="HJ203" s="354"/>
      <c r="HK203" s="354"/>
      <c r="HL203" s="354"/>
      <c r="HM203" s="354"/>
      <c r="HN203" s="354"/>
      <c r="HO203" s="354"/>
      <c r="HP203" s="354"/>
      <c r="HQ203" s="354"/>
      <c r="HR203" s="354"/>
      <c r="HS203" s="354"/>
      <c r="HT203" s="354"/>
      <c r="HU203" s="354"/>
      <c r="HV203" s="355"/>
      <c r="HW203" s="355"/>
      <c r="HX203" s="355"/>
      <c r="HY203" s="355"/>
      <c r="HZ203" s="355"/>
      <c r="IA203" s="355"/>
      <c r="IB203" s="355"/>
      <c r="IC203" s="355"/>
      <c r="ID203" s="355"/>
      <c r="IE203" s="355"/>
      <c r="IF203" s="355"/>
      <c r="IG203" s="355"/>
      <c r="IH203" s="355"/>
      <c r="II203" s="355"/>
      <c r="IJ203" s="355"/>
      <c r="IK203" s="355"/>
      <c r="IL203" s="355"/>
      <c r="IM203" s="355"/>
      <c r="IN203" s="355"/>
      <c r="IO203" s="355"/>
      <c r="IP203" s="353">
        <v>0.05</v>
      </c>
      <c r="IQ203" s="48">
        <v>58.4</v>
      </c>
      <c r="IR203" s="39">
        <f t="shared" si="8"/>
        <v>2.92</v>
      </c>
    </row>
    <row r="204" spans="1:252" ht="12.75">
      <c r="A204" s="57"/>
      <c r="B204" s="16" t="s">
        <v>420</v>
      </c>
      <c r="C204" s="58"/>
      <c r="D204" s="59"/>
      <c r="E204" s="59"/>
      <c r="F204" s="15">
        <v>46</v>
      </c>
      <c r="G204" s="15">
        <v>90</v>
      </c>
      <c r="H204" s="54">
        <f>G204/F204</f>
        <v>1.96</v>
      </c>
      <c r="IP204" s="349">
        <v>0.25</v>
      </c>
      <c r="IR204" s="39">
        <f t="shared" si="8"/>
        <v>0</v>
      </c>
    </row>
    <row r="205" spans="1:252" ht="12.75">
      <c r="A205" s="57"/>
      <c r="B205" s="13" t="s">
        <v>421</v>
      </c>
      <c r="C205" s="58"/>
      <c r="D205" s="59"/>
      <c r="E205" s="59"/>
      <c r="F205" s="15">
        <f>F198</f>
        <v>15</v>
      </c>
      <c r="G205" s="312">
        <f>G198</f>
        <v>15</v>
      </c>
      <c r="H205" s="304">
        <f>G205/F205</f>
        <v>1</v>
      </c>
      <c r="IP205" s="353">
        <v>0.05</v>
      </c>
      <c r="IQ205">
        <v>14.33</v>
      </c>
      <c r="IR205" s="39">
        <f t="shared" si="8"/>
        <v>0.72</v>
      </c>
    </row>
    <row r="206" spans="1:252" ht="12.75">
      <c r="A206" s="57"/>
      <c r="B206" s="30" t="s">
        <v>480</v>
      </c>
      <c r="C206" s="58"/>
      <c r="D206" s="59"/>
      <c r="E206" s="59"/>
      <c r="F206" s="15"/>
      <c r="G206" s="312">
        <v>8</v>
      </c>
      <c r="H206" s="304"/>
      <c r="IP206" s="353">
        <v>0.05</v>
      </c>
      <c r="IQ206">
        <v>7.35</v>
      </c>
      <c r="IR206" s="39">
        <f t="shared" si="8"/>
        <v>0.37</v>
      </c>
    </row>
    <row r="207" spans="1:250" ht="25.5">
      <c r="A207" s="57"/>
      <c r="B207" s="35" t="s">
        <v>88</v>
      </c>
      <c r="C207" s="58"/>
      <c r="D207" s="59"/>
      <c r="E207" s="59"/>
      <c r="F207" s="15"/>
      <c r="G207" s="356">
        <f>SUM(G208:G214)</f>
        <v>351</v>
      </c>
      <c r="H207" s="304"/>
      <c r="I207" s="354"/>
      <c r="J207" s="354"/>
      <c r="K207" s="354"/>
      <c r="L207" s="354"/>
      <c r="M207" s="354"/>
      <c r="N207" s="354"/>
      <c r="O207" s="354"/>
      <c r="P207" s="354"/>
      <c r="Q207" s="354"/>
      <c r="R207" s="354"/>
      <c r="S207" s="354"/>
      <c r="T207" s="354"/>
      <c r="U207" s="354"/>
      <c r="V207" s="354"/>
      <c r="W207" s="354"/>
      <c r="X207" s="354"/>
      <c r="Y207" s="354"/>
      <c r="Z207" s="354"/>
      <c r="AA207" s="354"/>
      <c r="AB207" s="354"/>
      <c r="AC207" s="354"/>
      <c r="AD207" s="354"/>
      <c r="AE207" s="354"/>
      <c r="AF207" s="354"/>
      <c r="AG207" s="354"/>
      <c r="AH207" s="354"/>
      <c r="AI207" s="354"/>
      <c r="AJ207" s="354"/>
      <c r="AK207" s="354"/>
      <c r="AL207" s="354"/>
      <c r="AM207" s="354"/>
      <c r="AN207" s="354"/>
      <c r="AO207" s="354"/>
      <c r="AP207" s="354"/>
      <c r="AQ207" s="354"/>
      <c r="AR207" s="354"/>
      <c r="AS207" s="354"/>
      <c r="AT207" s="354"/>
      <c r="AU207" s="354"/>
      <c r="AV207" s="354"/>
      <c r="AW207" s="354"/>
      <c r="AX207" s="354"/>
      <c r="AY207" s="354"/>
      <c r="AZ207" s="354"/>
      <c r="BA207" s="354"/>
      <c r="BB207" s="354"/>
      <c r="BC207" s="354"/>
      <c r="BD207" s="354"/>
      <c r="BE207" s="354"/>
      <c r="BF207" s="354"/>
      <c r="BG207" s="354"/>
      <c r="BH207" s="354"/>
      <c r="BI207" s="354"/>
      <c r="BJ207" s="354"/>
      <c r="BK207" s="354"/>
      <c r="BL207" s="354"/>
      <c r="BM207" s="354"/>
      <c r="BN207" s="354"/>
      <c r="BO207" s="354"/>
      <c r="BP207" s="354"/>
      <c r="BQ207" s="354"/>
      <c r="BR207" s="354"/>
      <c r="BS207" s="354"/>
      <c r="BT207" s="354"/>
      <c r="BU207" s="354"/>
      <c r="BV207" s="354"/>
      <c r="BW207" s="354"/>
      <c r="BX207" s="354"/>
      <c r="BY207" s="354"/>
      <c r="BZ207" s="354"/>
      <c r="CA207" s="354"/>
      <c r="CB207" s="354"/>
      <c r="CC207" s="354"/>
      <c r="CD207" s="354"/>
      <c r="CE207" s="354"/>
      <c r="CF207" s="354"/>
      <c r="CG207" s="354"/>
      <c r="CH207" s="354"/>
      <c r="CI207" s="354"/>
      <c r="CJ207" s="354"/>
      <c r="CK207" s="354"/>
      <c r="CL207" s="354"/>
      <c r="CM207" s="354"/>
      <c r="CN207" s="354"/>
      <c r="CO207" s="354"/>
      <c r="CP207" s="354"/>
      <c r="CQ207" s="354"/>
      <c r="CR207" s="354"/>
      <c r="CS207" s="354"/>
      <c r="CT207" s="354"/>
      <c r="CU207" s="354"/>
      <c r="CV207" s="354"/>
      <c r="CW207" s="354"/>
      <c r="CX207" s="354"/>
      <c r="CY207" s="354"/>
      <c r="CZ207" s="354"/>
      <c r="DA207" s="354"/>
      <c r="DB207" s="354"/>
      <c r="DC207" s="354"/>
      <c r="DD207" s="354"/>
      <c r="DE207" s="354"/>
      <c r="DF207" s="354"/>
      <c r="DG207" s="354"/>
      <c r="DH207" s="354"/>
      <c r="DI207" s="354"/>
      <c r="DJ207" s="354"/>
      <c r="DK207" s="354"/>
      <c r="DL207" s="354"/>
      <c r="DM207" s="354"/>
      <c r="DN207" s="354"/>
      <c r="DO207" s="354"/>
      <c r="DP207" s="354"/>
      <c r="DQ207" s="354"/>
      <c r="DR207" s="354"/>
      <c r="DS207" s="354"/>
      <c r="DT207" s="354"/>
      <c r="DU207" s="354"/>
      <c r="DV207" s="354"/>
      <c r="DW207" s="354"/>
      <c r="DX207" s="354"/>
      <c r="DY207" s="354"/>
      <c r="DZ207" s="354"/>
      <c r="EA207" s="354"/>
      <c r="EB207" s="354"/>
      <c r="EC207" s="354"/>
      <c r="ED207" s="354"/>
      <c r="EE207" s="354"/>
      <c r="EF207" s="354"/>
      <c r="EG207" s="354"/>
      <c r="EH207" s="354"/>
      <c r="EI207" s="354"/>
      <c r="EJ207" s="354"/>
      <c r="EK207" s="354"/>
      <c r="EL207" s="354"/>
      <c r="EM207" s="354"/>
      <c r="EN207" s="354"/>
      <c r="EO207" s="354"/>
      <c r="EP207" s="354"/>
      <c r="EQ207" s="354"/>
      <c r="ER207" s="354"/>
      <c r="ES207" s="354"/>
      <c r="ET207" s="354"/>
      <c r="EU207" s="354"/>
      <c r="EV207" s="354"/>
      <c r="EW207" s="354"/>
      <c r="EX207" s="354"/>
      <c r="EY207" s="354"/>
      <c r="EZ207" s="354"/>
      <c r="FA207" s="354"/>
      <c r="FB207" s="354"/>
      <c r="FC207" s="354"/>
      <c r="FD207" s="354"/>
      <c r="FE207" s="354"/>
      <c r="FF207" s="354"/>
      <c r="FG207" s="354"/>
      <c r="FH207" s="354"/>
      <c r="FI207" s="354"/>
      <c r="FJ207" s="354"/>
      <c r="FK207" s="354"/>
      <c r="FL207" s="354"/>
      <c r="FM207" s="354"/>
      <c r="FN207" s="354"/>
      <c r="FO207" s="354"/>
      <c r="FP207" s="354"/>
      <c r="FQ207" s="354"/>
      <c r="FR207" s="354"/>
      <c r="FS207" s="354"/>
      <c r="FT207" s="354"/>
      <c r="FU207" s="354"/>
      <c r="FV207" s="354"/>
      <c r="FW207" s="354"/>
      <c r="FX207" s="354"/>
      <c r="FY207" s="354"/>
      <c r="FZ207" s="354"/>
      <c r="GA207" s="354"/>
      <c r="GB207" s="354"/>
      <c r="GC207" s="354"/>
      <c r="GD207" s="354"/>
      <c r="GE207" s="354"/>
      <c r="GF207" s="354"/>
      <c r="GG207" s="354"/>
      <c r="GH207" s="354"/>
      <c r="GI207" s="354"/>
      <c r="GJ207" s="354"/>
      <c r="GK207" s="354"/>
      <c r="GL207" s="354"/>
      <c r="GM207" s="354"/>
      <c r="GN207" s="354"/>
      <c r="GO207" s="354"/>
      <c r="GP207" s="354"/>
      <c r="GQ207" s="354"/>
      <c r="GR207" s="354"/>
      <c r="GS207" s="354"/>
      <c r="GT207" s="354"/>
      <c r="GU207" s="354"/>
      <c r="GV207" s="354"/>
      <c r="GW207" s="354"/>
      <c r="GX207" s="354"/>
      <c r="GY207" s="354"/>
      <c r="GZ207" s="354"/>
      <c r="HA207" s="354"/>
      <c r="HB207" s="354"/>
      <c r="HC207" s="354"/>
      <c r="HD207" s="354"/>
      <c r="HE207" s="354"/>
      <c r="HF207" s="354"/>
      <c r="HG207" s="354"/>
      <c r="HH207" s="354"/>
      <c r="HI207" s="354"/>
      <c r="HJ207" s="354"/>
      <c r="HK207" s="354"/>
      <c r="HL207" s="354"/>
      <c r="HM207" s="354"/>
      <c r="HN207" s="354"/>
      <c r="HO207" s="354"/>
      <c r="HP207" s="354"/>
      <c r="HQ207" s="354"/>
      <c r="HR207" s="354"/>
      <c r="HS207" s="354"/>
      <c r="HT207" s="354"/>
      <c r="HU207" s="354"/>
      <c r="HV207" s="355"/>
      <c r="HW207" s="355"/>
      <c r="HX207" s="355"/>
      <c r="HY207" s="355"/>
      <c r="HZ207" s="355"/>
      <c r="IA207" s="355"/>
      <c r="IB207" s="355"/>
      <c r="IC207" s="355"/>
      <c r="ID207" s="355"/>
      <c r="IE207" s="355"/>
      <c r="IF207" s="355"/>
      <c r="IG207" s="355"/>
      <c r="IH207" s="355"/>
      <c r="II207" s="355"/>
      <c r="IJ207" s="355"/>
      <c r="IK207" s="355"/>
      <c r="IL207" s="355"/>
      <c r="IM207" s="355"/>
      <c r="IN207" s="355"/>
      <c r="IO207" s="355"/>
      <c r="IP207" s="357">
        <f>(IR208+IR209+IR210+IR211+IR212+IR213+IR214)/(IQ208+IQ209+IQ210+IQ211+IQ212+IQ213+IQ214)*100</f>
        <v>8.5</v>
      </c>
    </row>
    <row r="208" spans="1:252" ht="12.75">
      <c r="A208" s="57"/>
      <c r="B208" s="30" t="s">
        <v>422</v>
      </c>
      <c r="C208" s="58"/>
      <c r="D208" s="59"/>
      <c r="E208" s="59"/>
      <c r="F208" s="15"/>
      <c r="G208" s="328">
        <f>G138</f>
        <v>53</v>
      </c>
      <c r="H208" s="304"/>
      <c r="I208" s="354"/>
      <c r="J208" s="354"/>
      <c r="K208" s="354"/>
      <c r="L208" s="354"/>
      <c r="M208" s="354"/>
      <c r="N208" s="354"/>
      <c r="O208" s="354"/>
      <c r="P208" s="354"/>
      <c r="Q208" s="354"/>
      <c r="R208" s="354"/>
      <c r="S208" s="354"/>
      <c r="T208" s="354"/>
      <c r="U208" s="354"/>
      <c r="V208" s="354"/>
      <c r="W208" s="354"/>
      <c r="X208" s="354"/>
      <c r="Y208" s="354"/>
      <c r="Z208" s="354"/>
      <c r="AA208" s="354"/>
      <c r="AB208" s="354"/>
      <c r="AC208" s="354"/>
      <c r="AD208" s="354"/>
      <c r="AE208" s="354"/>
      <c r="AF208" s="354"/>
      <c r="AG208" s="354"/>
      <c r="AH208" s="354"/>
      <c r="AI208" s="354"/>
      <c r="AJ208" s="354"/>
      <c r="AK208" s="354"/>
      <c r="AL208" s="354"/>
      <c r="AM208" s="354"/>
      <c r="AN208" s="354"/>
      <c r="AO208" s="354"/>
      <c r="AP208" s="354"/>
      <c r="AQ208" s="354"/>
      <c r="AR208" s="354"/>
      <c r="AS208" s="354"/>
      <c r="AT208" s="354"/>
      <c r="AU208" s="354"/>
      <c r="AV208" s="354"/>
      <c r="AW208" s="354"/>
      <c r="AX208" s="354"/>
      <c r="AY208" s="354"/>
      <c r="AZ208" s="354"/>
      <c r="BA208" s="354"/>
      <c r="BB208" s="354"/>
      <c r="BC208" s="354"/>
      <c r="BD208" s="354"/>
      <c r="BE208" s="354"/>
      <c r="BF208" s="354"/>
      <c r="BG208" s="354"/>
      <c r="BH208" s="354"/>
      <c r="BI208" s="354"/>
      <c r="BJ208" s="354"/>
      <c r="BK208" s="354"/>
      <c r="BL208" s="354"/>
      <c r="BM208" s="354"/>
      <c r="BN208" s="354"/>
      <c r="BO208" s="354"/>
      <c r="BP208" s="354"/>
      <c r="BQ208" s="354"/>
      <c r="BR208" s="354"/>
      <c r="BS208" s="354"/>
      <c r="BT208" s="354"/>
      <c r="BU208" s="354"/>
      <c r="BV208" s="354"/>
      <c r="BW208" s="354"/>
      <c r="BX208" s="354"/>
      <c r="BY208" s="354"/>
      <c r="BZ208" s="354"/>
      <c r="CA208" s="354"/>
      <c r="CB208" s="354"/>
      <c r="CC208" s="354"/>
      <c r="CD208" s="354"/>
      <c r="CE208" s="354"/>
      <c r="CF208" s="354"/>
      <c r="CG208" s="354"/>
      <c r="CH208" s="354"/>
      <c r="CI208" s="354"/>
      <c r="CJ208" s="354"/>
      <c r="CK208" s="354"/>
      <c r="CL208" s="354"/>
      <c r="CM208" s="354"/>
      <c r="CN208" s="354"/>
      <c r="CO208" s="354"/>
      <c r="CP208" s="354"/>
      <c r="CQ208" s="354"/>
      <c r="CR208" s="354"/>
      <c r="CS208" s="354"/>
      <c r="CT208" s="354"/>
      <c r="CU208" s="354"/>
      <c r="CV208" s="354"/>
      <c r="CW208" s="354"/>
      <c r="CX208" s="354"/>
      <c r="CY208" s="354"/>
      <c r="CZ208" s="354"/>
      <c r="DA208" s="354"/>
      <c r="DB208" s="354"/>
      <c r="DC208" s="354"/>
      <c r="DD208" s="354"/>
      <c r="DE208" s="354"/>
      <c r="DF208" s="354"/>
      <c r="DG208" s="354"/>
      <c r="DH208" s="354"/>
      <c r="DI208" s="354"/>
      <c r="DJ208" s="354"/>
      <c r="DK208" s="354"/>
      <c r="DL208" s="354"/>
      <c r="DM208" s="354"/>
      <c r="DN208" s="354"/>
      <c r="DO208" s="354"/>
      <c r="DP208" s="354"/>
      <c r="DQ208" s="354"/>
      <c r="DR208" s="354"/>
      <c r="DS208" s="354"/>
      <c r="DT208" s="354"/>
      <c r="DU208" s="354"/>
      <c r="DV208" s="354"/>
      <c r="DW208" s="354"/>
      <c r="DX208" s="354"/>
      <c r="DY208" s="354"/>
      <c r="DZ208" s="354"/>
      <c r="EA208" s="354"/>
      <c r="EB208" s="354"/>
      <c r="EC208" s="354"/>
      <c r="ED208" s="354"/>
      <c r="EE208" s="354"/>
      <c r="EF208" s="354"/>
      <c r="EG208" s="354"/>
      <c r="EH208" s="354"/>
      <c r="EI208" s="354"/>
      <c r="EJ208" s="354"/>
      <c r="EK208" s="354"/>
      <c r="EL208" s="354"/>
      <c r="EM208" s="354"/>
      <c r="EN208" s="354"/>
      <c r="EO208" s="354"/>
      <c r="EP208" s="354"/>
      <c r="EQ208" s="354"/>
      <c r="ER208" s="354"/>
      <c r="ES208" s="354"/>
      <c r="ET208" s="354"/>
      <c r="EU208" s="354"/>
      <c r="EV208" s="354"/>
      <c r="EW208" s="354"/>
      <c r="EX208" s="354"/>
      <c r="EY208" s="354"/>
      <c r="EZ208" s="354"/>
      <c r="FA208" s="354"/>
      <c r="FB208" s="354"/>
      <c r="FC208" s="354"/>
      <c r="FD208" s="354"/>
      <c r="FE208" s="354"/>
      <c r="FF208" s="354"/>
      <c r="FG208" s="354"/>
      <c r="FH208" s="354"/>
      <c r="FI208" s="354"/>
      <c r="FJ208" s="354"/>
      <c r="FK208" s="354"/>
      <c r="FL208" s="354"/>
      <c r="FM208" s="354"/>
      <c r="FN208" s="354"/>
      <c r="FO208" s="354"/>
      <c r="FP208" s="354"/>
      <c r="FQ208" s="354"/>
      <c r="FR208" s="354"/>
      <c r="FS208" s="354"/>
      <c r="FT208" s="354"/>
      <c r="FU208" s="354"/>
      <c r="FV208" s="354"/>
      <c r="FW208" s="354"/>
      <c r="FX208" s="354"/>
      <c r="FY208" s="354"/>
      <c r="FZ208" s="354"/>
      <c r="GA208" s="354"/>
      <c r="GB208" s="354"/>
      <c r="GC208" s="354"/>
      <c r="GD208" s="354"/>
      <c r="GE208" s="354"/>
      <c r="GF208" s="354"/>
      <c r="GG208" s="354"/>
      <c r="GH208" s="354"/>
      <c r="GI208" s="354"/>
      <c r="GJ208" s="354"/>
      <c r="GK208" s="354"/>
      <c r="GL208" s="354"/>
      <c r="GM208" s="354"/>
      <c r="GN208" s="354"/>
      <c r="GO208" s="354"/>
      <c r="GP208" s="354"/>
      <c r="GQ208" s="354"/>
      <c r="GR208" s="354"/>
      <c r="GS208" s="354"/>
      <c r="GT208" s="354"/>
      <c r="GU208" s="354"/>
      <c r="GV208" s="354"/>
      <c r="GW208" s="354"/>
      <c r="GX208" s="354"/>
      <c r="GY208" s="354"/>
      <c r="GZ208" s="354"/>
      <c r="HA208" s="354"/>
      <c r="HB208" s="354"/>
      <c r="HC208" s="354"/>
      <c r="HD208" s="354"/>
      <c r="HE208" s="354"/>
      <c r="HF208" s="354"/>
      <c r="HG208" s="354"/>
      <c r="HH208" s="354"/>
      <c r="HI208" s="354"/>
      <c r="HJ208" s="354"/>
      <c r="HK208" s="354"/>
      <c r="HL208" s="354"/>
      <c r="HM208" s="354"/>
      <c r="HN208" s="354"/>
      <c r="HO208" s="354"/>
      <c r="HP208" s="354"/>
      <c r="HQ208" s="354"/>
      <c r="HR208" s="354"/>
      <c r="HS208" s="354"/>
      <c r="HT208" s="354"/>
      <c r="HU208" s="354"/>
      <c r="HV208" s="355"/>
      <c r="HW208" s="355"/>
      <c r="HX208" s="355"/>
      <c r="HY208" s="355"/>
      <c r="HZ208" s="355"/>
      <c r="IA208" s="355"/>
      <c r="IB208" s="355"/>
      <c r="IC208" s="355"/>
      <c r="ID208" s="355"/>
      <c r="IE208" s="355"/>
      <c r="IF208" s="355"/>
      <c r="IG208" s="355"/>
      <c r="IH208" s="355"/>
      <c r="II208" s="355"/>
      <c r="IJ208" s="355"/>
      <c r="IK208" s="355"/>
      <c r="IL208" s="355"/>
      <c r="IM208" s="355"/>
      <c r="IN208" s="355"/>
      <c r="IO208" s="355"/>
      <c r="IP208" s="353">
        <v>0.05</v>
      </c>
      <c r="IQ208">
        <v>50.75</v>
      </c>
      <c r="IR208" s="39">
        <f t="shared" si="8"/>
        <v>2.54</v>
      </c>
    </row>
    <row r="209" spans="1:252" ht="12.75">
      <c r="A209" s="57"/>
      <c r="B209" s="30" t="s">
        <v>423</v>
      </c>
      <c r="C209" s="58"/>
      <c r="D209" s="59"/>
      <c r="E209" s="59"/>
      <c r="F209" s="15"/>
      <c r="G209" s="328">
        <f>G139</f>
        <v>53</v>
      </c>
      <c r="H209" s="304"/>
      <c r="I209" s="354"/>
      <c r="J209" s="354"/>
      <c r="K209" s="354"/>
      <c r="L209" s="354"/>
      <c r="M209" s="354"/>
      <c r="N209" s="354"/>
      <c r="O209" s="354"/>
      <c r="P209" s="354"/>
      <c r="Q209" s="354"/>
      <c r="R209" s="354"/>
      <c r="S209" s="354"/>
      <c r="T209" s="354"/>
      <c r="U209" s="354"/>
      <c r="V209" s="354"/>
      <c r="W209" s="354"/>
      <c r="X209" s="354"/>
      <c r="Y209" s="354"/>
      <c r="Z209" s="354"/>
      <c r="AA209" s="354"/>
      <c r="AB209" s="354"/>
      <c r="AC209" s="354"/>
      <c r="AD209" s="354"/>
      <c r="AE209" s="354"/>
      <c r="AF209" s="354"/>
      <c r="AG209" s="354"/>
      <c r="AH209" s="354"/>
      <c r="AI209" s="354"/>
      <c r="AJ209" s="354"/>
      <c r="AK209" s="354"/>
      <c r="AL209" s="354"/>
      <c r="AM209" s="354"/>
      <c r="AN209" s="354"/>
      <c r="AO209" s="354"/>
      <c r="AP209" s="354"/>
      <c r="AQ209" s="354"/>
      <c r="AR209" s="354"/>
      <c r="AS209" s="354"/>
      <c r="AT209" s="354"/>
      <c r="AU209" s="354"/>
      <c r="AV209" s="354"/>
      <c r="AW209" s="354"/>
      <c r="AX209" s="354"/>
      <c r="AY209" s="354"/>
      <c r="AZ209" s="354"/>
      <c r="BA209" s="354"/>
      <c r="BB209" s="354"/>
      <c r="BC209" s="354"/>
      <c r="BD209" s="354"/>
      <c r="BE209" s="354"/>
      <c r="BF209" s="354"/>
      <c r="BG209" s="354"/>
      <c r="BH209" s="354"/>
      <c r="BI209" s="354"/>
      <c r="BJ209" s="354"/>
      <c r="BK209" s="354"/>
      <c r="BL209" s="354"/>
      <c r="BM209" s="354"/>
      <c r="BN209" s="354"/>
      <c r="BO209" s="354"/>
      <c r="BP209" s="354"/>
      <c r="BQ209" s="354"/>
      <c r="BR209" s="354"/>
      <c r="BS209" s="354"/>
      <c r="BT209" s="354"/>
      <c r="BU209" s="354"/>
      <c r="BV209" s="354"/>
      <c r="BW209" s="354"/>
      <c r="BX209" s="354"/>
      <c r="BY209" s="354"/>
      <c r="BZ209" s="354"/>
      <c r="CA209" s="354"/>
      <c r="CB209" s="354"/>
      <c r="CC209" s="354"/>
      <c r="CD209" s="354"/>
      <c r="CE209" s="354"/>
      <c r="CF209" s="354"/>
      <c r="CG209" s="354"/>
      <c r="CH209" s="354"/>
      <c r="CI209" s="354"/>
      <c r="CJ209" s="354"/>
      <c r="CK209" s="354"/>
      <c r="CL209" s="354"/>
      <c r="CM209" s="354"/>
      <c r="CN209" s="354"/>
      <c r="CO209" s="354"/>
      <c r="CP209" s="354"/>
      <c r="CQ209" s="354"/>
      <c r="CR209" s="354"/>
      <c r="CS209" s="354"/>
      <c r="CT209" s="354"/>
      <c r="CU209" s="354"/>
      <c r="CV209" s="354"/>
      <c r="CW209" s="354"/>
      <c r="CX209" s="354"/>
      <c r="CY209" s="354"/>
      <c r="CZ209" s="354"/>
      <c r="DA209" s="354"/>
      <c r="DB209" s="354"/>
      <c r="DC209" s="354"/>
      <c r="DD209" s="354"/>
      <c r="DE209" s="354"/>
      <c r="DF209" s="354"/>
      <c r="DG209" s="354"/>
      <c r="DH209" s="354"/>
      <c r="DI209" s="354"/>
      <c r="DJ209" s="354"/>
      <c r="DK209" s="354"/>
      <c r="DL209" s="354"/>
      <c r="DM209" s="354"/>
      <c r="DN209" s="354"/>
      <c r="DO209" s="354"/>
      <c r="DP209" s="354"/>
      <c r="DQ209" s="354"/>
      <c r="DR209" s="354"/>
      <c r="DS209" s="354"/>
      <c r="DT209" s="354"/>
      <c r="DU209" s="354"/>
      <c r="DV209" s="354"/>
      <c r="DW209" s="354"/>
      <c r="DX209" s="354"/>
      <c r="DY209" s="354"/>
      <c r="DZ209" s="354"/>
      <c r="EA209" s="354"/>
      <c r="EB209" s="354"/>
      <c r="EC209" s="354"/>
      <c r="ED209" s="354"/>
      <c r="EE209" s="354"/>
      <c r="EF209" s="354"/>
      <c r="EG209" s="354"/>
      <c r="EH209" s="354"/>
      <c r="EI209" s="354"/>
      <c r="EJ209" s="354"/>
      <c r="EK209" s="354"/>
      <c r="EL209" s="354"/>
      <c r="EM209" s="354"/>
      <c r="EN209" s="354"/>
      <c r="EO209" s="354"/>
      <c r="EP209" s="354"/>
      <c r="EQ209" s="354"/>
      <c r="ER209" s="354"/>
      <c r="ES209" s="354"/>
      <c r="ET209" s="354"/>
      <c r="EU209" s="354"/>
      <c r="EV209" s="354"/>
      <c r="EW209" s="354"/>
      <c r="EX209" s="354"/>
      <c r="EY209" s="354"/>
      <c r="EZ209" s="354"/>
      <c r="FA209" s="354"/>
      <c r="FB209" s="354"/>
      <c r="FC209" s="354"/>
      <c r="FD209" s="354"/>
      <c r="FE209" s="354"/>
      <c r="FF209" s="354"/>
      <c r="FG209" s="354"/>
      <c r="FH209" s="354"/>
      <c r="FI209" s="354"/>
      <c r="FJ209" s="354"/>
      <c r="FK209" s="354"/>
      <c r="FL209" s="354"/>
      <c r="FM209" s="354"/>
      <c r="FN209" s="354"/>
      <c r="FO209" s="354"/>
      <c r="FP209" s="354"/>
      <c r="FQ209" s="354"/>
      <c r="FR209" s="354"/>
      <c r="FS209" s="354"/>
      <c r="FT209" s="354"/>
      <c r="FU209" s="354"/>
      <c r="FV209" s="354"/>
      <c r="FW209" s="354"/>
      <c r="FX209" s="354"/>
      <c r="FY209" s="354"/>
      <c r="FZ209" s="354"/>
      <c r="GA209" s="354"/>
      <c r="GB209" s="354"/>
      <c r="GC209" s="354"/>
      <c r="GD209" s="354"/>
      <c r="GE209" s="354"/>
      <c r="GF209" s="354"/>
      <c r="GG209" s="354"/>
      <c r="GH209" s="354"/>
      <c r="GI209" s="354"/>
      <c r="GJ209" s="354"/>
      <c r="GK209" s="354"/>
      <c r="GL209" s="354"/>
      <c r="GM209" s="354"/>
      <c r="GN209" s="354"/>
      <c r="GO209" s="354"/>
      <c r="GP209" s="354"/>
      <c r="GQ209" s="354"/>
      <c r="GR209" s="354"/>
      <c r="GS209" s="354"/>
      <c r="GT209" s="354"/>
      <c r="GU209" s="354"/>
      <c r="GV209" s="354"/>
      <c r="GW209" s="354"/>
      <c r="GX209" s="354"/>
      <c r="GY209" s="354"/>
      <c r="GZ209" s="354"/>
      <c r="HA209" s="354"/>
      <c r="HB209" s="354"/>
      <c r="HC209" s="354"/>
      <c r="HD209" s="354"/>
      <c r="HE209" s="354"/>
      <c r="HF209" s="354"/>
      <c r="HG209" s="354"/>
      <c r="HH209" s="354"/>
      <c r="HI209" s="354"/>
      <c r="HJ209" s="354"/>
      <c r="HK209" s="354"/>
      <c r="HL209" s="354"/>
      <c r="HM209" s="354"/>
      <c r="HN209" s="354"/>
      <c r="HO209" s="354"/>
      <c r="HP209" s="354"/>
      <c r="HQ209" s="354"/>
      <c r="HR209" s="354"/>
      <c r="HS209" s="354"/>
      <c r="HT209" s="354"/>
      <c r="HU209" s="354"/>
      <c r="HV209" s="355"/>
      <c r="HW209" s="355"/>
      <c r="HX209" s="355"/>
      <c r="HY209" s="355"/>
      <c r="HZ209" s="355"/>
      <c r="IA209" s="355"/>
      <c r="IB209" s="355"/>
      <c r="IC209" s="355"/>
      <c r="ID209" s="355"/>
      <c r="IE209" s="355"/>
      <c r="IF209" s="355"/>
      <c r="IG209" s="355"/>
      <c r="IH209" s="355"/>
      <c r="II209" s="355"/>
      <c r="IJ209" s="355"/>
      <c r="IK209" s="355"/>
      <c r="IL209" s="355"/>
      <c r="IM209" s="355"/>
      <c r="IN209" s="355"/>
      <c r="IO209" s="355"/>
      <c r="IP209" s="353">
        <v>0.05</v>
      </c>
      <c r="IQ209">
        <v>50.75</v>
      </c>
      <c r="IR209" s="39">
        <f t="shared" si="8"/>
        <v>2.54</v>
      </c>
    </row>
    <row r="210" spans="1:252" ht="12.75">
      <c r="A210" s="57"/>
      <c r="B210" s="30" t="s">
        <v>424</v>
      </c>
      <c r="C210" s="58"/>
      <c r="D210" s="59"/>
      <c r="E210" s="59"/>
      <c r="F210" s="15"/>
      <c r="G210" s="328">
        <f>G140</f>
        <v>53</v>
      </c>
      <c r="H210" s="30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4"/>
      <c r="S210" s="354"/>
      <c r="T210" s="354"/>
      <c r="U210" s="354"/>
      <c r="V210" s="354"/>
      <c r="W210" s="354"/>
      <c r="X210" s="354"/>
      <c r="Y210" s="354"/>
      <c r="Z210" s="354"/>
      <c r="AA210" s="354"/>
      <c r="AB210" s="354"/>
      <c r="AC210" s="354"/>
      <c r="AD210" s="354"/>
      <c r="AE210" s="354"/>
      <c r="AF210" s="354"/>
      <c r="AG210" s="354"/>
      <c r="AH210" s="354"/>
      <c r="AI210" s="354"/>
      <c r="AJ210" s="354"/>
      <c r="AK210" s="354"/>
      <c r="AL210" s="354"/>
      <c r="AM210" s="354"/>
      <c r="AN210" s="354"/>
      <c r="AO210" s="354"/>
      <c r="AP210" s="354"/>
      <c r="AQ210" s="354"/>
      <c r="AR210" s="354"/>
      <c r="AS210" s="354"/>
      <c r="AT210" s="354"/>
      <c r="AU210" s="354"/>
      <c r="AV210" s="354"/>
      <c r="AW210" s="354"/>
      <c r="AX210" s="354"/>
      <c r="AY210" s="354"/>
      <c r="AZ210" s="354"/>
      <c r="BA210" s="354"/>
      <c r="BB210" s="354"/>
      <c r="BC210" s="354"/>
      <c r="BD210" s="354"/>
      <c r="BE210" s="354"/>
      <c r="BF210" s="354"/>
      <c r="BG210" s="354"/>
      <c r="BH210" s="354"/>
      <c r="BI210" s="354"/>
      <c r="BJ210" s="354"/>
      <c r="BK210" s="354"/>
      <c r="BL210" s="354"/>
      <c r="BM210" s="354"/>
      <c r="BN210" s="354"/>
      <c r="BO210" s="354"/>
      <c r="BP210" s="354"/>
      <c r="BQ210" s="354"/>
      <c r="BR210" s="354"/>
      <c r="BS210" s="354"/>
      <c r="BT210" s="354"/>
      <c r="BU210" s="354"/>
      <c r="BV210" s="354"/>
      <c r="BW210" s="354"/>
      <c r="BX210" s="354"/>
      <c r="BY210" s="354"/>
      <c r="BZ210" s="354"/>
      <c r="CA210" s="354"/>
      <c r="CB210" s="354"/>
      <c r="CC210" s="354"/>
      <c r="CD210" s="354"/>
      <c r="CE210" s="354"/>
      <c r="CF210" s="354"/>
      <c r="CG210" s="354"/>
      <c r="CH210" s="354"/>
      <c r="CI210" s="354"/>
      <c r="CJ210" s="354"/>
      <c r="CK210" s="354"/>
      <c r="CL210" s="354"/>
      <c r="CM210" s="354"/>
      <c r="CN210" s="354"/>
      <c r="CO210" s="354"/>
      <c r="CP210" s="354"/>
      <c r="CQ210" s="354"/>
      <c r="CR210" s="354"/>
      <c r="CS210" s="354"/>
      <c r="CT210" s="354"/>
      <c r="CU210" s="354"/>
      <c r="CV210" s="354"/>
      <c r="CW210" s="354"/>
      <c r="CX210" s="354"/>
      <c r="CY210" s="354"/>
      <c r="CZ210" s="354"/>
      <c r="DA210" s="354"/>
      <c r="DB210" s="354"/>
      <c r="DC210" s="354"/>
      <c r="DD210" s="354"/>
      <c r="DE210" s="354"/>
      <c r="DF210" s="354"/>
      <c r="DG210" s="354"/>
      <c r="DH210" s="354"/>
      <c r="DI210" s="354"/>
      <c r="DJ210" s="354"/>
      <c r="DK210" s="354"/>
      <c r="DL210" s="354"/>
      <c r="DM210" s="354"/>
      <c r="DN210" s="354"/>
      <c r="DO210" s="354"/>
      <c r="DP210" s="354"/>
      <c r="DQ210" s="354"/>
      <c r="DR210" s="354"/>
      <c r="DS210" s="354"/>
      <c r="DT210" s="354"/>
      <c r="DU210" s="354"/>
      <c r="DV210" s="354"/>
      <c r="DW210" s="354"/>
      <c r="DX210" s="354"/>
      <c r="DY210" s="354"/>
      <c r="DZ210" s="354"/>
      <c r="EA210" s="354"/>
      <c r="EB210" s="354"/>
      <c r="EC210" s="354"/>
      <c r="ED210" s="354"/>
      <c r="EE210" s="354"/>
      <c r="EF210" s="354"/>
      <c r="EG210" s="354"/>
      <c r="EH210" s="354"/>
      <c r="EI210" s="354"/>
      <c r="EJ210" s="354"/>
      <c r="EK210" s="354"/>
      <c r="EL210" s="354"/>
      <c r="EM210" s="354"/>
      <c r="EN210" s="354"/>
      <c r="EO210" s="354"/>
      <c r="EP210" s="354"/>
      <c r="EQ210" s="354"/>
      <c r="ER210" s="354"/>
      <c r="ES210" s="354"/>
      <c r="ET210" s="354"/>
      <c r="EU210" s="354"/>
      <c r="EV210" s="354"/>
      <c r="EW210" s="354"/>
      <c r="EX210" s="354"/>
      <c r="EY210" s="354"/>
      <c r="EZ210" s="354"/>
      <c r="FA210" s="354"/>
      <c r="FB210" s="354"/>
      <c r="FC210" s="354"/>
      <c r="FD210" s="354"/>
      <c r="FE210" s="354"/>
      <c r="FF210" s="354"/>
      <c r="FG210" s="354"/>
      <c r="FH210" s="354"/>
      <c r="FI210" s="354"/>
      <c r="FJ210" s="354"/>
      <c r="FK210" s="354"/>
      <c r="FL210" s="354"/>
      <c r="FM210" s="354"/>
      <c r="FN210" s="354"/>
      <c r="FO210" s="354"/>
      <c r="FP210" s="354"/>
      <c r="FQ210" s="354"/>
      <c r="FR210" s="354"/>
      <c r="FS210" s="354"/>
      <c r="FT210" s="354"/>
      <c r="FU210" s="354"/>
      <c r="FV210" s="354"/>
      <c r="FW210" s="354"/>
      <c r="FX210" s="354"/>
      <c r="FY210" s="354"/>
      <c r="FZ210" s="354"/>
      <c r="GA210" s="354"/>
      <c r="GB210" s="354"/>
      <c r="GC210" s="354"/>
      <c r="GD210" s="354"/>
      <c r="GE210" s="354"/>
      <c r="GF210" s="354"/>
      <c r="GG210" s="354"/>
      <c r="GH210" s="354"/>
      <c r="GI210" s="354"/>
      <c r="GJ210" s="354"/>
      <c r="GK210" s="354"/>
      <c r="GL210" s="354"/>
      <c r="GM210" s="354"/>
      <c r="GN210" s="354"/>
      <c r="GO210" s="354"/>
      <c r="GP210" s="354"/>
      <c r="GQ210" s="354"/>
      <c r="GR210" s="354"/>
      <c r="GS210" s="354"/>
      <c r="GT210" s="354"/>
      <c r="GU210" s="354"/>
      <c r="GV210" s="354"/>
      <c r="GW210" s="354"/>
      <c r="GX210" s="354"/>
      <c r="GY210" s="354"/>
      <c r="GZ210" s="354"/>
      <c r="HA210" s="354"/>
      <c r="HB210" s="354"/>
      <c r="HC210" s="354"/>
      <c r="HD210" s="354"/>
      <c r="HE210" s="354"/>
      <c r="HF210" s="354"/>
      <c r="HG210" s="354"/>
      <c r="HH210" s="354"/>
      <c r="HI210" s="354"/>
      <c r="HJ210" s="354"/>
      <c r="HK210" s="354"/>
      <c r="HL210" s="354"/>
      <c r="HM210" s="354"/>
      <c r="HN210" s="354"/>
      <c r="HO210" s="354"/>
      <c r="HP210" s="354"/>
      <c r="HQ210" s="354"/>
      <c r="HR210" s="354"/>
      <c r="HS210" s="354"/>
      <c r="HT210" s="354"/>
      <c r="HU210" s="354"/>
      <c r="HV210" s="355"/>
      <c r="HW210" s="355"/>
      <c r="HX210" s="355"/>
      <c r="HY210" s="355"/>
      <c r="HZ210" s="355"/>
      <c r="IA210" s="355"/>
      <c r="IB210" s="355"/>
      <c r="IC210" s="355"/>
      <c r="ID210" s="355"/>
      <c r="IE210" s="355"/>
      <c r="IF210" s="355"/>
      <c r="IG210" s="355"/>
      <c r="IH210" s="355"/>
      <c r="II210" s="355"/>
      <c r="IJ210" s="355"/>
      <c r="IK210" s="355"/>
      <c r="IL210" s="355"/>
      <c r="IM210" s="355"/>
      <c r="IN210" s="355"/>
      <c r="IO210" s="355"/>
      <c r="IP210" s="353">
        <v>0.05</v>
      </c>
      <c r="IQ210">
        <v>50.75</v>
      </c>
      <c r="IR210" s="39">
        <f t="shared" si="8"/>
        <v>2.54</v>
      </c>
    </row>
    <row r="211" spans="1:252" ht="12.75">
      <c r="A211" s="57"/>
      <c r="B211" s="30" t="s">
        <v>425</v>
      </c>
      <c r="C211" s="58"/>
      <c r="D211" s="59"/>
      <c r="E211" s="59"/>
      <c r="F211" s="15"/>
      <c r="G211" s="328">
        <f>G141</f>
        <v>53</v>
      </c>
      <c r="H211" s="304"/>
      <c r="I211" s="354"/>
      <c r="J211" s="354"/>
      <c r="K211" s="354"/>
      <c r="L211" s="354"/>
      <c r="M211" s="354"/>
      <c r="N211" s="354"/>
      <c r="O211" s="354"/>
      <c r="P211" s="354"/>
      <c r="Q211" s="354"/>
      <c r="R211" s="354"/>
      <c r="S211" s="354"/>
      <c r="T211" s="354"/>
      <c r="U211" s="354"/>
      <c r="V211" s="354"/>
      <c r="W211" s="354"/>
      <c r="X211" s="354"/>
      <c r="Y211" s="354"/>
      <c r="Z211" s="354"/>
      <c r="AA211" s="354"/>
      <c r="AB211" s="354"/>
      <c r="AC211" s="354"/>
      <c r="AD211" s="354"/>
      <c r="AE211" s="354"/>
      <c r="AF211" s="354"/>
      <c r="AG211" s="354"/>
      <c r="AH211" s="354"/>
      <c r="AI211" s="354"/>
      <c r="AJ211" s="354"/>
      <c r="AK211" s="354"/>
      <c r="AL211" s="354"/>
      <c r="AM211" s="354"/>
      <c r="AN211" s="354"/>
      <c r="AO211" s="354"/>
      <c r="AP211" s="354"/>
      <c r="AQ211" s="354"/>
      <c r="AR211" s="354"/>
      <c r="AS211" s="354"/>
      <c r="AT211" s="354"/>
      <c r="AU211" s="354"/>
      <c r="AV211" s="354"/>
      <c r="AW211" s="354"/>
      <c r="AX211" s="354"/>
      <c r="AY211" s="354"/>
      <c r="AZ211" s="354"/>
      <c r="BA211" s="354"/>
      <c r="BB211" s="354"/>
      <c r="BC211" s="354"/>
      <c r="BD211" s="354"/>
      <c r="BE211" s="354"/>
      <c r="BF211" s="354"/>
      <c r="BG211" s="354"/>
      <c r="BH211" s="354"/>
      <c r="BI211" s="354"/>
      <c r="BJ211" s="354"/>
      <c r="BK211" s="354"/>
      <c r="BL211" s="354"/>
      <c r="BM211" s="354"/>
      <c r="BN211" s="354"/>
      <c r="BO211" s="354"/>
      <c r="BP211" s="354"/>
      <c r="BQ211" s="354"/>
      <c r="BR211" s="354"/>
      <c r="BS211" s="354"/>
      <c r="BT211" s="354"/>
      <c r="BU211" s="354"/>
      <c r="BV211" s="354"/>
      <c r="BW211" s="354"/>
      <c r="BX211" s="354"/>
      <c r="BY211" s="354"/>
      <c r="BZ211" s="354"/>
      <c r="CA211" s="354"/>
      <c r="CB211" s="354"/>
      <c r="CC211" s="354"/>
      <c r="CD211" s="354"/>
      <c r="CE211" s="354"/>
      <c r="CF211" s="354"/>
      <c r="CG211" s="354"/>
      <c r="CH211" s="354"/>
      <c r="CI211" s="354"/>
      <c r="CJ211" s="354"/>
      <c r="CK211" s="354"/>
      <c r="CL211" s="354"/>
      <c r="CM211" s="354"/>
      <c r="CN211" s="354"/>
      <c r="CO211" s="354"/>
      <c r="CP211" s="354"/>
      <c r="CQ211" s="354"/>
      <c r="CR211" s="354"/>
      <c r="CS211" s="354"/>
      <c r="CT211" s="354"/>
      <c r="CU211" s="354"/>
      <c r="CV211" s="354"/>
      <c r="CW211" s="354"/>
      <c r="CX211" s="354"/>
      <c r="CY211" s="354"/>
      <c r="CZ211" s="354"/>
      <c r="DA211" s="354"/>
      <c r="DB211" s="354"/>
      <c r="DC211" s="354"/>
      <c r="DD211" s="354"/>
      <c r="DE211" s="354"/>
      <c r="DF211" s="354"/>
      <c r="DG211" s="354"/>
      <c r="DH211" s="354"/>
      <c r="DI211" s="354"/>
      <c r="DJ211" s="354"/>
      <c r="DK211" s="354"/>
      <c r="DL211" s="354"/>
      <c r="DM211" s="354"/>
      <c r="DN211" s="354"/>
      <c r="DO211" s="354"/>
      <c r="DP211" s="354"/>
      <c r="DQ211" s="354"/>
      <c r="DR211" s="354"/>
      <c r="DS211" s="354"/>
      <c r="DT211" s="354"/>
      <c r="DU211" s="354"/>
      <c r="DV211" s="354"/>
      <c r="DW211" s="354"/>
      <c r="DX211" s="354"/>
      <c r="DY211" s="354"/>
      <c r="DZ211" s="354"/>
      <c r="EA211" s="354"/>
      <c r="EB211" s="354"/>
      <c r="EC211" s="354"/>
      <c r="ED211" s="354"/>
      <c r="EE211" s="354"/>
      <c r="EF211" s="354"/>
      <c r="EG211" s="354"/>
      <c r="EH211" s="354"/>
      <c r="EI211" s="354"/>
      <c r="EJ211" s="354"/>
      <c r="EK211" s="354"/>
      <c r="EL211" s="354"/>
      <c r="EM211" s="354"/>
      <c r="EN211" s="354"/>
      <c r="EO211" s="354"/>
      <c r="EP211" s="354"/>
      <c r="EQ211" s="354"/>
      <c r="ER211" s="354"/>
      <c r="ES211" s="354"/>
      <c r="ET211" s="354"/>
      <c r="EU211" s="354"/>
      <c r="EV211" s="354"/>
      <c r="EW211" s="354"/>
      <c r="EX211" s="354"/>
      <c r="EY211" s="354"/>
      <c r="EZ211" s="354"/>
      <c r="FA211" s="354"/>
      <c r="FB211" s="354"/>
      <c r="FC211" s="354"/>
      <c r="FD211" s="354"/>
      <c r="FE211" s="354"/>
      <c r="FF211" s="354"/>
      <c r="FG211" s="354"/>
      <c r="FH211" s="354"/>
      <c r="FI211" s="354"/>
      <c r="FJ211" s="354"/>
      <c r="FK211" s="354"/>
      <c r="FL211" s="354"/>
      <c r="FM211" s="354"/>
      <c r="FN211" s="354"/>
      <c r="FO211" s="354"/>
      <c r="FP211" s="354"/>
      <c r="FQ211" s="354"/>
      <c r="FR211" s="354"/>
      <c r="FS211" s="354"/>
      <c r="FT211" s="354"/>
      <c r="FU211" s="354"/>
      <c r="FV211" s="354"/>
      <c r="FW211" s="354"/>
      <c r="FX211" s="354"/>
      <c r="FY211" s="354"/>
      <c r="FZ211" s="354"/>
      <c r="GA211" s="354"/>
      <c r="GB211" s="354"/>
      <c r="GC211" s="354"/>
      <c r="GD211" s="354"/>
      <c r="GE211" s="354"/>
      <c r="GF211" s="354"/>
      <c r="GG211" s="354"/>
      <c r="GH211" s="354"/>
      <c r="GI211" s="354"/>
      <c r="GJ211" s="354"/>
      <c r="GK211" s="354"/>
      <c r="GL211" s="354"/>
      <c r="GM211" s="354"/>
      <c r="GN211" s="354"/>
      <c r="GO211" s="354"/>
      <c r="GP211" s="354"/>
      <c r="GQ211" s="354"/>
      <c r="GR211" s="354"/>
      <c r="GS211" s="354"/>
      <c r="GT211" s="354"/>
      <c r="GU211" s="354"/>
      <c r="GV211" s="354"/>
      <c r="GW211" s="354"/>
      <c r="GX211" s="354"/>
      <c r="GY211" s="354"/>
      <c r="GZ211" s="354"/>
      <c r="HA211" s="354"/>
      <c r="HB211" s="354"/>
      <c r="HC211" s="354"/>
      <c r="HD211" s="354"/>
      <c r="HE211" s="354"/>
      <c r="HF211" s="354"/>
      <c r="HG211" s="354"/>
      <c r="HH211" s="354"/>
      <c r="HI211" s="354"/>
      <c r="HJ211" s="354"/>
      <c r="HK211" s="354"/>
      <c r="HL211" s="354"/>
      <c r="HM211" s="354"/>
      <c r="HN211" s="354"/>
      <c r="HO211" s="354"/>
      <c r="HP211" s="354"/>
      <c r="HQ211" s="354"/>
      <c r="HR211" s="354"/>
      <c r="HS211" s="354"/>
      <c r="HT211" s="354"/>
      <c r="HU211" s="354"/>
      <c r="HV211" s="355"/>
      <c r="HW211" s="355"/>
      <c r="HX211" s="355"/>
      <c r="HY211" s="355"/>
      <c r="HZ211" s="355"/>
      <c r="IA211" s="355"/>
      <c r="IB211" s="355"/>
      <c r="IC211" s="355"/>
      <c r="ID211" s="355"/>
      <c r="IE211" s="355"/>
      <c r="IF211" s="355"/>
      <c r="IG211" s="355"/>
      <c r="IH211" s="355"/>
      <c r="II211" s="355"/>
      <c r="IJ211" s="355"/>
      <c r="IK211" s="355"/>
      <c r="IL211" s="355"/>
      <c r="IM211" s="355"/>
      <c r="IN211" s="355"/>
      <c r="IO211" s="355"/>
      <c r="IP211" s="353">
        <v>0.05</v>
      </c>
      <c r="IQ211">
        <v>50.75</v>
      </c>
      <c r="IR211" s="39">
        <f t="shared" si="8"/>
        <v>2.54</v>
      </c>
    </row>
    <row r="212" spans="1:252" ht="12.75">
      <c r="A212" s="57"/>
      <c r="B212" s="30" t="s">
        <v>426</v>
      </c>
      <c r="C212" s="58"/>
      <c r="D212" s="59"/>
      <c r="E212" s="59"/>
      <c r="F212" s="15"/>
      <c r="G212" s="328">
        <f>G142</f>
        <v>53</v>
      </c>
      <c r="H212" s="30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4"/>
      <c r="S212" s="354"/>
      <c r="T212" s="354"/>
      <c r="U212" s="354"/>
      <c r="V212" s="354"/>
      <c r="W212" s="354"/>
      <c r="X212" s="354"/>
      <c r="Y212" s="354"/>
      <c r="Z212" s="354"/>
      <c r="AA212" s="354"/>
      <c r="AB212" s="354"/>
      <c r="AC212" s="354"/>
      <c r="AD212" s="354"/>
      <c r="AE212" s="354"/>
      <c r="AF212" s="354"/>
      <c r="AG212" s="354"/>
      <c r="AH212" s="354"/>
      <c r="AI212" s="354"/>
      <c r="AJ212" s="354"/>
      <c r="AK212" s="354"/>
      <c r="AL212" s="354"/>
      <c r="AM212" s="354"/>
      <c r="AN212" s="354"/>
      <c r="AO212" s="354"/>
      <c r="AP212" s="354"/>
      <c r="AQ212" s="354"/>
      <c r="AR212" s="354"/>
      <c r="AS212" s="354"/>
      <c r="AT212" s="354"/>
      <c r="AU212" s="354"/>
      <c r="AV212" s="354"/>
      <c r="AW212" s="354"/>
      <c r="AX212" s="354"/>
      <c r="AY212" s="354"/>
      <c r="AZ212" s="354"/>
      <c r="BA212" s="354"/>
      <c r="BB212" s="354"/>
      <c r="BC212" s="354"/>
      <c r="BD212" s="354"/>
      <c r="BE212" s="354"/>
      <c r="BF212" s="354"/>
      <c r="BG212" s="354"/>
      <c r="BH212" s="354"/>
      <c r="BI212" s="354"/>
      <c r="BJ212" s="354"/>
      <c r="BK212" s="354"/>
      <c r="BL212" s="354"/>
      <c r="BM212" s="354"/>
      <c r="BN212" s="354"/>
      <c r="BO212" s="354"/>
      <c r="BP212" s="354"/>
      <c r="BQ212" s="354"/>
      <c r="BR212" s="354"/>
      <c r="BS212" s="354"/>
      <c r="BT212" s="354"/>
      <c r="BU212" s="354"/>
      <c r="BV212" s="354"/>
      <c r="BW212" s="354"/>
      <c r="BX212" s="354"/>
      <c r="BY212" s="354"/>
      <c r="BZ212" s="354"/>
      <c r="CA212" s="354"/>
      <c r="CB212" s="354"/>
      <c r="CC212" s="354"/>
      <c r="CD212" s="354"/>
      <c r="CE212" s="354"/>
      <c r="CF212" s="354"/>
      <c r="CG212" s="354"/>
      <c r="CH212" s="354"/>
      <c r="CI212" s="354"/>
      <c r="CJ212" s="354"/>
      <c r="CK212" s="354"/>
      <c r="CL212" s="354"/>
      <c r="CM212" s="354"/>
      <c r="CN212" s="354"/>
      <c r="CO212" s="354"/>
      <c r="CP212" s="354"/>
      <c r="CQ212" s="354"/>
      <c r="CR212" s="354"/>
      <c r="CS212" s="354"/>
      <c r="CT212" s="354"/>
      <c r="CU212" s="354"/>
      <c r="CV212" s="354"/>
      <c r="CW212" s="354"/>
      <c r="CX212" s="354"/>
      <c r="CY212" s="354"/>
      <c r="CZ212" s="354"/>
      <c r="DA212" s="354"/>
      <c r="DB212" s="354"/>
      <c r="DC212" s="354"/>
      <c r="DD212" s="354"/>
      <c r="DE212" s="354"/>
      <c r="DF212" s="354"/>
      <c r="DG212" s="354"/>
      <c r="DH212" s="354"/>
      <c r="DI212" s="354"/>
      <c r="DJ212" s="354"/>
      <c r="DK212" s="354"/>
      <c r="DL212" s="354"/>
      <c r="DM212" s="354"/>
      <c r="DN212" s="354"/>
      <c r="DO212" s="354"/>
      <c r="DP212" s="354"/>
      <c r="DQ212" s="354"/>
      <c r="DR212" s="354"/>
      <c r="DS212" s="354"/>
      <c r="DT212" s="354"/>
      <c r="DU212" s="354"/>
      <c r="DV212" s="354"/>
      <c r="DW212" s="354"/>
      <c r="DX212" s="354"/>
      <c r="DY212" s="354"/>
      <c r="DZ212" s="354"/>
      <c r="EA212" s="354"/>
      <c r="EB212" s="354"/>
      <c r="EC212" s="354"/>
      <c r="ED212" s="354"/>
      <c r="EE212" s="354"/>
      <c r="EF212" s="354"/>
      <c r="EG212" s="354"/>
      <c r="EH212" s="354"/>
      <c r="EI212" s="354"/>
      <c r="EJ212" s="354"/>
      <c r="EK212" s="354"/>
      <c r="EL212" s="354"/>
      <c r="EM212" s="354"/>
      <c r="EN212" s="354"/>
      <c r="EO212" s="354"/>
      <c r="EP212" s="354"/>
      <c r="EQ212" s="354"/>
      <c r="ER212" s="354"/>
      <c r="ES212" s="354"/>
      <c r="ET212" s="354"/>
      <c r="EU212" s="354"/>
      <c r="EV212" s="354"/>
      <c r="EW212" s="354"/>
      <c r="EX212" s="354"/>
      <c r="EY212" s="354"/>
      <c r="EZ212" s="354"/>
      <c r="FA212" s="354"/>
      <c r="FB212" s="354"/>
      <c r="FC212" s="354"/>
      <c r="FD212" s="354"/>
      <c r="FE212" s="354"/>
      <c r="FF212" s="354"/>
      <c r="FG212" s="354"/>
      <c r="FH212" s="354"/>
      <c r="FI212" s="354"/>
      <c r="FJ212" s="354"/>
      <c r="FK212" s="354"/>
      <c r="FL212" s="354"/>
      <c r="FM212" s="354"/>
      <c r="FN212" s="354"/>
      <c r="FO212" s="354"/>
      <c r="FP212" s="354"/>
      <c r="FQ212" s="354"/>
      <c r="FR212" s="354"/>
      <c r="FS212" s="354"/>
      <c r="FT212" s="354"/>
      <c r="FU212" s="354"/>
      <c r="FV212" s="354"/>
      <c r="FW212" s="354"/>
      <c r="FX212" s="354"/>
      <c r="FY212" s="354"/>
      <c r="FZ212" s="354"/>
      <c r="GA212" s="354"/>
      <c r="GB212" s="354"/>
      <c r="GC212" s="354"/>
      <c r="GD212" s="354"/>
      <c r="GE212" s="354"/>
      <c r="GF212" s="354"/>
      <c r="GG212" s="354"/>
      <c r="GH212" s="354"/>
      <c r="GI212" s="354"/>
      <c r="GJ212" s="354"/>
      <c r="GK212" s="354"/>
      <c r="GL212" s="354"/>
      <c r="GM212" s="354"/>
      <c r="GN212" s="354"/>
      <c r="GO212" s="354"/>
      <c r="GP212" s="354"/>
      <c r="GQ212" s="354"/>
      <c r="GR212" s="354"/>
      <c r="GS212" s="354"/>
      <c r="GT212" s="354"/>
      <c r="GU212" s="354"/>
      <c r="GV212" s="354"/>
      <c r="GW212" s="354"/>
      <c r="GX212" s="354"/>
      <c r="GY212" s="354"/>
      <c r="GZ212" s="354"/>
      <c r="HA212" s="354"/>
      <c r="HB212" s="354"/>
      <c r="HC212" s="354"/>
      <c r="HD212" s="354"/>
      <c r="HE212" s="354"/>
      <c r="HF212" s="354"/>
      <c r="HG212" s="354"/>
      <c r="HH212" s="354"/>
      <c r="HI212" s="354"/>
      <c r="HJ212" s="354"/>
      <c r="HK212" s="354"/>
      <c r="HL212" s="354"/>
      <c r="HM212" s="354"/>
      <c r="HN212" s="354"/>
      <c r="HO212" s="354"/>
      <c r="HP212" s="354"/>
      <c r="HQ212" s="354"/>
      <c r="HR212" s="354"/>
      <c r="HS212" s="354"/>
      <c r="HT212" s="354"/>
      <c r="HU212" s="354"/>
      <c r="HV212" s="355"/>
      <c r="HW212" s="355"/>
      <c r="HX212" s="355"/>
      <c r="HY212" s="355"/>
      <c r="HZ212" s="355"/>
      <c r="IA212" s="355"/>
      <c r="IB212" s="355"/>
      <c r="IC212" s="355"/>
      <c r="ID212" s="355"/>
      <c r="IE212" s="355"/>
      <c r="IF212" s="355"/>
      <c r="IG212" s="355"/>
      <c r="IH212" s="355"/>
      <c r="II212" s="355"/>
      <c r="IJ212" s="355"/>
      <c r="IK212" s="355"/>
      <c r="IL212" s="355"/>
      <c r="IM212" s="355"/>
      <c r="IN212" s="355"/>
      <c r="IO212" s="355"/>
      <c r="IP212" s="353">
        <v>0.05</v>
      </c>
      <c r="IQ212">
        <v>50.75</v>
      </c>
      <c r="IR212" s="39">
        <f t="shared" si="8"/>
        <v>2.54</v>
      </c>
    </row>
    <row r="213" spans="1:252" ht="12.75">
      <c r="A213" s="57"/>
      <c r="B213" s="30" t="s">
        <v>541</v>
      </c>
      <c r="C213" s="58"/>
      <c r="D213" s="59"/>
      <c r="E213" s="59"/>
      <c r="F213" s="15"/>
      <c r="G213" s="60">
        <v>71</v>
      </c>
      <c r="H213" s="54"/>
      <c r="IP213" s="349">
        <v>0.25</v>
      </c>
      <c r="IQ213">
        <v>56.65</v>
      </c>
      <c r="IR213" s="39">
        <f t="shared" si="8"/>
        <v>14.16</v>
      </c>
    </row>
    <row r="214" spans="1:252" ht="12.75">
      <c r="A214" s="57"/>
      <c r="B214" s="13" t="s">
        <v>550</v>
      </c>
      <c r="C214" s="58"/>
      <c r="D214" s="59"/>
      <c r="E214" s="59"/>
      <c r="F214" s="15"/>
      <c r="G214" s="328">
        <v>15</v>
      </c>
      <c r="H214" s="304"/>
      <c r="IP214" s="353">
        <v>0.05</v>
      </c>
      <c r="IQ214">
        <v>14.33</v>
      </c>
      <c r="IR214" s="39">
        <f t="shared" si="8"/>
        <v>0.72</v>
      </c>
    </row>
    <row r="215" spans="1:250" s="24" customFormat="1" ht="13.5" customHeight="1">
      <c r="A215" s="97">
        <v>4</v>
      </c>
      <c r="B215" s="412" t="s">
        <v>427</v>
      </c>
      <c r="C215" s="412"/>
      <c r="D215" s="412"/>
      <c r="E215" s="412"/>
      <c r="F215" s="412"/>
      <c r="G215" s="412"/>
      <c r="H215" s="412"/>
      <c r="IP215" s="346"/>
    </row>
    <row r="216" spans="1:250" s="24" customFormat="1" ht="17.25" customHeight="1">
      <c r="A216" s="5"/>
      <c r="B216" s="11" t="s">
        <v>90</v>
      </c>
      <c r="C216" s="8" t="s">
        <v>71</v>
      </c>
      <c r="D216" s="7">
        <v>5</v>
      </c>
      <c r="E216" s="7">
        <v>5</v>
      </c>
      <c r="F216" s="7">
        <v>17</v>
      </c>
      <c r="G216" s="98">
        <v>26</v>
      </c>
      <c r="H216" s="99">
        <f aca="true" t="shared" si="14" ref="H216:H221">G216/F216</f>
        <v>1.53</v>
      </c>
      <c r="IP216" s="346"/>
    </row>
    <row r="217" spans="1:250" s="24" customFormat="1" ht="17.25" customHeight="1">
      <c r="A217" s="5"/>
      <c r="B217" s="4" t="s">
        <v>91</v>
      </c>
      <c r="C217" s="5" t="s">
        <v>71</v>
      </c>
      <c r="D217" s="3">
        <v>5</v>
      </c>
      <c r="E217" s="3">
        <v>5</v>
      </c>
      <c r="F217" s="3">
        <v>25</v>
      </c>
      <c r="G217" s="56">
        <v>26</v>
      </c>
      <c r="H217" s="55">
        <f t="shared" si="14"/>
        <v>1.04</v>
      </c>
      <c r="IP217" s="346"/>
    </row>
    <row r="218" spans="1:250" s="24" customFormat="1" ht="18" customHeight="1">
      <c r="A218" s="5"/>
      <c r="B218" s="4" t="s">
        <v>92</v>
      </c>
      <c r="C218" s="5" t="s">
        <v>71</v>
      </c>
      <c r="D218" s="3">
        <v>10</v>
      </c>
      <c r="E218" s="3">
        <v>10</v>
      </c>
      <c r="F218" s="3">
        <v>30</v>
      </c>
      <c r="G218" s="56">
        <v>40</v>
      </c>
      <c r="H218" s="55">
        <f t="shared" si="14"/>
        <v>1.33</v>
      </c>
      <c r="IP218" s="346"/>
    </row>
    <row r="219" spans="1:250" s="24" customFormat="1" ht="12" customHeight="1">
      <c r="A219" s="5"/>
      <c r="B219" s="4" t="s">
        <v>93</v>
      </c>
      <c r="C219" s="5" t="s">
        <v>71</v>
      </c>
      <c r="D219" s="3">
        <v>90</v>
      </c>
      <c r="E219" s="3">
        <v>90</v>
      </c>
      <c r="F219" s="3">
        <v>179</v>
      </c>
      <c r="G219" s="56">
        <v>273</v>
      </c>
      <c r="H219" s="55">
        <f t="shared" si="14"/>
        <v>1.53</v>
      </c>
      <c r="IP219" s="346"/>
    </row>
    <row r="220" spans="1:250" s="24" customFormat="1" ht="12" customHeight="1">
      <c r="A220" s="5"/>
      <c r="B220" s="4" t="s">
        <v>94</v>
      </c>
      <c r="C220" s="5" t="s">
        <v>71</v>
      </c>
      <c r="D220" s="3">
        <v>30</v>
      </c>
      <c r="E220" s="3">
        <v>30</v>
      </c>
      <c r="F220" s="3">
        <v>73</v>
      </c>
      <c r="G220" s="56">
        <v>95</v>
      </c>
      <c r="H220" s="55">
        <f t="shared" si="14"/>
        <v>1.3</v>
      </c>
      <c r="IP220" s="346"/>
    </row>
    <row r="221" spans="1:250" s="24" customFormat="1" ht="13.5" customHeight="1">
      <c r="A221" s="5"/>
      <c r="B221" s="4" t="s">
        <v>95</v>
      </c>
      <c r="C221" s="5" t="s">
        <v>71</v>
      </c>
      <c r="D221" s="3">
        <v>15</v>
      </c>
      <c r="E221" s="3">
        <v>15</v>
      </c>
      <c r="F221" s="3">
        <v>31</v>
      </c>
      <c r="G221" s="56">
        <v>54</v>
      </c>
      <c r="H221" s="55">
        <f t="shared" si="14"/>
        <v>1.74</v>
      </c>
      <c r="IP221" s="346"/>
    </row>
    <row r="222" spans="1:250" ht="13.5" customHeight="1">
      <c r="A222" s="61">
        <v>5</v>
      </c>
      <c r="B222" s="389" t="s">
        <v>428</v>
      </c>
      <c r="C222" s="389"/>
      <c r="D222" s="389"/>
      <c r="E222" s="389"/>
      <c r="F222" s="389"/>
      <c r="G222" s="389"/>
      <c r="H222" s="393"/>
      <c r="IP222" s="345"/>
    </row>
    <row r="223" spans="1:250" ht="13.5" customHeight="1">
      <c r="A223" s="5"/>
      <c r="B223" s="30" t="s">
        <v>96</v>
      </c>
      <c r="C223" s="31" t="s">
        <v>97</v>
      </c>
      <c r="D223" s="29">
        <v>30</v>
      </c>
      <c r="E223" s="29">
        <v>30</v>
      </c>
      <c r="F223" s="29">
        <v>82</v>
      </c>
      <c r="G223" s="100">
        <v>112</v>
      </c>
      <c r="H223" s="84">
        <f aca="true" t="shared" si="15" ref="H223:H234">G223/F223</f>
        <v>1.37</v>
      </c>
      <c r="IP223" s="345"/>
    </row>
    <row r="224" spans="1:250" ht="13.5" customHeight="1">
      <c r="A224" s="5"/>
      <c r="B224" s="30" t="s">
        <v>429</v>
      </c>
      <c r="C224" s="14" t="s">
        <v>97</v>
      </c>
      <c r="D224" s="12">
        <v>21</v>
      </c>
      <c r="E224" s="12">
        <v>21</v>
      </c>
      <c r="F224" s="12">
        <v>56</v>
      </c>
      <c r="G224" s="83">
        <v>78</v>
      </c>
      <c r="H224" s="84">
        <f t="shared" si="15"/>
        <v>1.39</v>
      </c>
      <c r="IP224" s="345"/>
    </row>
    <row r="225" spans="1:250" ht="14.25" customHeight="1">
      <c r="A225" s="5"/>
      <c r="B225" s="13" t="s">
        <v>430</v>
      </c>
      <c r="C225" s="14" t="s">
        <v>97</v>
      </c>
      <c r="D225" s="12">
        <v>81</v>
      </c>
      <c r="E225" s="3">
        <v>84</v>
      </c>
      <c r="F225" s="3">
        <v>403</v>
      </c>
      <c r="G225" s="102">
        <v>307</v>
      </c>
      <c r="H225" s="103">
        <f t="shared" si="15"/>
        <v>0.76</v>
      </c>
      <c r="IP225" s="345"/>
    </row>
    <row r="226" spans="1:250" ht="12.75" customHeight="1">
      <c r="A226" s="14"/>
      <c r="B226" s="13" t="s">
        <v>100</v>
      </c>
      <c r="C226" s="14" t="s">
        <v>97</v>
      </c>
      <c r="D226" s="12">
        <v>77</v>
      </c>
      <c r="E226" s="12">
        <v>77</v>
      </c>
      <c r="F226" s="12">
        <v>249</v>
      </c>
      <c r="G226" s="83">
        <v>291</v>
      </c>
      <c r="H226" s="84">
        <f t="shared" si="15"/>
        <v>1.17</v>
      </c>
      <c r="IP226" s="345"/>
    </row>
    <row r="227" spans="1:250" ht="12" customHeight="1">
      <c r="A227" s="31"/>
      <c r="B227" s="30" t="s">
        <v>431</v>
      </c>
      <c r="C227" s="31" t="s">
        <v>97</v>
      </c>
      <c r="D227" s="29">
        <v>107</v>
      </c>
      <c r="E227" s="29">
        <v>107</v>
      </c>
      <c r="F227" s="29">
        <v>340</v>
      </c>
      <c r="G227" s="83">
        <v>405</v>
      </c>
      <c r="H227" s="84">
        <f t="shared" si="15"/>
        <v>1.19</v>
      </c>
      <c r="IP227" s="345"/>
    </row>
    <row r="228" spans="1:250" ht="13.5" customHeight="1">
      <c r="A228" s="14"/>
      <c r="B228" s="13" t="s">
        <v>102</v>
      </c>
      <c r="C228" s="14" t="s">
        <v>97</v>
      </c>
      <c r="D228" s="12">
        <v>170</v>
      </c>
      <c r="E228" s="12">
        <v>170</v>
      </c>
      <c r="F228" s="12">
        <v>381</v>
      </c>
      <c r="G228" s="83">
        <v>606</v>
      </c>
      <c r="H228" s="84">
        <f t="shared" si="15"/>
        <v>1.59</v>
      </c>
      <c r="IP228" s="345"/>
    </row>
    <row r="229" spans="1:250" ht="15.75" customHeight="1">
      <c r="A229" s="14"/>
      <c r="B229" s="13" t="s">
        <v>103</v>
      </c>
      <c r="C229" s="14" t="s">
        <v>97</v>
      </c>
      <c r="D229" s="12">
        <v>48</v>
      </c>
      <c r="E229" s="12">
        <v>48</v>
      </c>
      <c r="F229" s="12">
        <v>104</v>
      </c>
      <c r="G229" s="83">
        <v>176</v>
      </c>
      <c r="H229" s="84">
        <f t="shared" si="15"/>
        <v>1.69</v>
      </c>
      <c r="IP229" s="345"/>
    </row>
    <row r="230" spans="1:250" ht="13.5" customHeight="1">
      <c r="A230" s="14"/>
      <c r="B230" s="13" t="s">
        <v>104</v>
      </c>
      <c r="C230" s="14" t="s">
        <v>97</v>
      </c>
      <c r="D230" s="12">
        <v>180</v>
      </c>
      <c r="E230" s="12">
        <v>180</v>
      </c>
      <c r="F230" s="12">
        <v>435</v>
      </c>
      <c r="G230" s="83">
        <v>629</v>
      </c>
      <c r="H230" s="84">
        <f t="shared" si="15"/>
        <v>1.45</v>
      </c>
      <c r="IP230" s="345"/>
    </row>
    <row r="231" spans="1:250" ht="12.75" customHeight="1">
      <c r="A231" s="17"/>
      <c r="B231" s="13" t="s">
        <v>105</v>
      </c>
      <c r="C231" s="14" t="s">
        <v>97</v>
      </c>
      <c r="D231" s="12">
        <v>30</v>
      </c>
      <c r="E231" s="12">
        <v>30</v>
      </c>
      <c r="F231" s="12">
        <v>72</v>
      </c>
      <c r="G231" s="83">
        <v>110</v>
      </c>
      <c r="H231" s="84">
        <f t="shared" si="15"/>
        <v>1.53</v>
      </c>
      <c r="IP231" s="345"/>
    </row>
    <row r="232" spans="1:250" ht="12.75" customHeight="1">
      <c r="A232" s="17"/>
      <c r="B232" s="16" t="s">
        <v>106</v>
      </c>
      <c r="C232" s="17" t="s">
        <v>108</v>
      </c>
      <c r="D232" s="15">
        <v>120</v>
      </c>
      <c r="E232" s="6">
        <v>120</v>
      </c>
      <c r="F232" s="6">
        <v>403</v>
      </c>
      <c r="G232" s="102">
        <v>430</v>
      </c>
      <c r="H232" s="103">
        <f t="shared" si="15"/>
        <v>1.07</v>
      </c>
      <c r="IP232" s="345"/>
    </row>
    <row r="233" spans="1:250" ht="25.5">
      <c r="A233" s="17"/>
      <c r="B233" s="62" t="s">
        <v>481</v>
      </c>
      <c r="C233" s="17" t="s">
        <v>108</v>
      </c>
      <c r="D233" s="15">
        <v>70</v>
      </c>
      <c r="E233" s="6">
        <v>70</v>
      </c>
      <c r="F233" s="6">
        <v>289</v>
      </c>
      <c r="G233" s="104">
        <v>274</v>
      </c>
      <c r="H233" s="103">
        <f t="shared" si="15"/>
        <v>0.95</v>
      </c>
      <c r="IP233" s="345"/>
    </row>
    <row r="234" spans="1:250" ht="12" customHeight="1">
      <c r="A234" s="17"/>
      <c r="B234" s="26" t="s">
        <v>109</v>
      </c>
      <c r="C234" s="14" t="s">
        <v>108</v>
      </c>
      <c r="D234" s="12">
        <v>69</v>
      </c>
      <c r="E234" s="3">
        <v>70</v>
      </c>
      <c r="F234" s="3">
        <v>258</v>
      </c>
      <c r="G234" s="102">
        <v>274</v>
      </c>
      <c r="H234" s="103">
        <f t="shared" si="15"/>
        <v>1.06</v>
      </c>
      <c r="IP234" s="345"/>
    </row>
    <row r="235" spans="1:250" ht="12.75" customHeight="1">
      <c r="A235" s="31"/>
      <c r="B235" s="26" t="s">
        <v>110</v>
      </c>
      <c r="C235" s="14" t="s">
        <v>108</v>
      </c>
      <c r="D235" s="3"/>
      <c r="E235" s="3">
        <v>20</v>
      </c>
      <c r="F235" s="3"/>
      <c r="G235" s="104">
        <v>65</v>
      </c>
      <c r="H235" s="105"/>
      <c r="IP235" s="345"/>
    </row>
    <row r="236" spans="1:250" ht="12.75" customHeight="1">
      <c r="A236" s="31"/>
      <c r="B236" s="26" t="s">
        <v>110</v>
      </c>
      <c r="C236" s="14" t="s">
        <v>108</v>
      </c>
      <c r="D236" s="3">
        <v>5</v>
      </c>
      <c r="E236" s="3">
        <v>20</v>
      </c>
      <c r="F236" s="23">
        <v>19</v>
      </c>
      <c r="G236" s="106"/>
      <c r="H236" s="103"/>
      <c r="IP236" s="345"/>
    </row>
    <row r="237" spans="1:250" ht="13.5" customHeight="1">
      <c r="A237" s="63">
        <v>6</v>
      </c>
      <c r="B237" s="389" t="s">
        <v>432</v>
      </c>
      <c r="C237" s="389"/>
      <c r="D237" s="389"/>
      <c r="E237" s="389"/>
      <c r="F237" s="389"/>
      <c r="G237" s="397"/>
      <c r="H237" s="388"/>
      <c r="IP237" s="345"/>
    </row>
    <row r="238" spans="1:251" ht="50.25" customHeight="1">
      <c r="A238" s="31"/>
      <c r="B238" s="4" t="s">
        <v>482</v>
      </c>
      <c r="C238" s="64" t="s">
        <v>108</v>
      </c>
      <c r="D238" s="107">
        <v>20</v>
      </c>
      <c r="E238" s="107">
        <v>20</v>
      </c>
      <c r="F238" s="107">
        <v>101</v>
      </c>
      <c r="G238" s="108">
        <v>160</v>
      </c>
      <c r="H238" s="109">
        <f aca="true" t="shared" si="16" ref="H238:H246">G238/F238</f>
        <v>1.58</v>
      </c>
      <c r="IP238" s="345"/>
      <c r="IQ238" s="355"/>
    </row>
    <row r="239" spans="1:250" ht="50.25" customHeight="1">
      <c r="A239" s="73"/>
      <c r="B239" s="4" t="s">
        <v>483</v>
      </c>
      <c r="C239" s="64" t="s">
        <v>108</v>
      </c>
      <c r="D239" s="107">
        <v>20</v>
      </c>
      <c r="E239" s="107">
        <v>20</v>
      </c>
      <c r="F239" s="107">
        <v>101</v>
      </c>
      <c r="G239" s="108">
        <v>160</v>
      </c>
      <c r="H239" s="109">
        <f>G239/F239</f>
        <v>1.58</v>
      </c>
      <c r="IP239" s="345"/>
    </row>
    <row r="240" spans="1:250" ht="12.75">
      <c r="A240" s="9"/>
      <c r="B240" s="26" t="s">
        <v>433</v>
      </c>
      <c r="C240" s="17" t="s">
        <v>108</v>
      </c>
      <c r="D240" s="15">
        <v>20</v>
      </c>
      <c r="E240" s="15">
        <v>20</v>
      </c>
      <c r="F240" s="15">
        <v>101</v>
      </c>
      <c r="G240" s="110">
        <v>160</v>
      </c>
      <c r="H240" s="109">
        <f t="shared" si="16"/>
        <v>1.58</v>
      </c>
      <c r="IP240" s="345"/>
    </row>
    <row r="241" spans="1:250" ht="13.5" customHeight="1">
      <c r="A241" s="14"/>
      <c r="B241" s="13" t="s">
        <v>112</v>
      </c>
      <c r="C241" s="14" t="s">
        <v>97</v>
      </c>
      <c r="D241" s="12">
        <v>30</v>
      </c>
      <c r="E241" s="12">
        <v>30</v>
      </c>
      <c r="F241" s="12">
        <v>146</v>
      </c>
      <c r="G241" s="83">
        <v>237</v>
      </c>
      <c r="H241" s="109">
        <f t="shared" si="16"/>
        <v>1.62</v>
      </c>
      <c r="IP241" s="345"/>
    </row>
    <row r="242" spans="1:250" ht="14.25" customHeight="1">
      <c r="A242" s="5"/>
      <c r="B242" s="13" t="s">
        <v>113</v>
      </c>
      <c r="C242" s="14" t="s">
        <v>108</v>
      </c>
      <c r="D242" s="12">
        <v>40</v>
      </c>
      <c r="E242" s="12">
        <v>30</v>
      </c>
      <c r="F242" s="12">
        <v>146</v>
      </c>
      <c r="G242" s="83">
        <v>237</v>
      </c>
      <c r="H242" s="109">
        <f t="shared" si="16"/>
        <v>1.62</v>
      </c>
      <c r="IP242" s="345"/>
    </row>
    <row r="243" spans="1:250" ht="14.25" customHeight="1">
      <c r="A243" s="5"/>
      <c r="B243" s="13" t="s">
        <v>114</v>
      </c>
      <c r="C243" s="14" t="s">
        <v>97</v>
      </c>
      <c r="D243" s="12">
        <v>60</v>
      </c>
      <c r="E243" s="12">
        <v>60</v>
      </c>
      <c r="F243" s="12">
        <v>280</v>
      </c>
      <c r="G243" s="83">
        <v>467</v>
      </c>
      <c r="H243" s="109">
        <f t="shared" si="16"/>
        <v>1.67</v>
      </c>
      <c r="IP243" s="345"/>
    </row>
    <row r="244" spans="1:250" ht="15.75" customHeight="1">
      <c r="A244" s="5"/>
      <c r="B244" s="13" t="s">
        <v>115</v>
      </c>
      <c r="C244" s="5" t="s">
        <v>97</v>
      </c>
      <c r="D244" s="3">
        <v>65</v>
      </c>
      <c r="E244" s="3">
        <v>65</v>
      </c>
      <c r="F244" s="3">
        <v>368</v>
      </c>
      <c r="G244" s="102">
        <v>505</v>
      </c>
      <c r="H244" s="111">
        <f t="shared" si="16"/>
        <v>1.37</v>
      </c>
      <c r="IP244" s="345"/>
    </row>
    <row r="245" spans="1:250" ht="14.25" customHeight="1">
      <c r="A245" s="5"/>
      <c r="B245" s="13" t="s">
        <v>116</v>
      </c>
      <c r="C245" s="5" t="s">
        <v>108</v>
      </c>
      <c r="D245" s="3">
        <v>33</v>
      </c>
      <c r="E245" s="3">
        <v>30</v>
      </c>
      <c r="F245" s="3">
        <v>159</v>
      </c>
      <c r="G245" s="83">
        <v>237</v>
      </c>
      <c r="H245" s="109">
        <f t="shared" si="16"/>
        <v>1.49</v>
      </c>
      <c r="IP245" s="345"/>
    </row>
    <row r="246" spans="1:250" ht="12.75" customHeight="1">
      <c r="A246" s="5"/>
      <c r="B246" s="16" t="s">
        <v>117</v>
      </c>
      <c r="C246" s="9" t="s">
        <v>108</v>
      </c>
      <c r="D246" s="6">
        <v>72</v>
      </c>
      <c r="E246" s="3">
        <v>72</v>
      </c>
      <c r="F246" s="3">
        <v>368</v>
      </c>
      <c r="G246" s="83">
        <v>559</v>
      </c>
      <c r="H246" s="109">
        <f t="shared" si="16"/>
        <v>1.52</v>
      </c>
      <c r="IP246" s="345"/>
    </row>
    <row r="247" spans="1:250" ht="12.75" customHeight="1">
      <c r="A247" s="67"/>
      <c r="B247" s="88" t="s">
        <v>118</v>
      </c>
      <c r="C247" s="117"/>
      <c r="D247" s="118"/>
      <c r="E247" s="115"/>
      <c r="F247" s="6"/>
      <c r="G247" s="112"/>
      <c r="H247" s="113"/>
      <c r="IP247" s="345"/>
    </row>
    <row r="248" spans="1:250" ht="13.5" customHeight="1">
      <c r="A248" s="114"/>
      <c r="B248" s="131" t="s">
        <v>119</v>
      </c>
      <c r="C248" s="117" t="s">
        <v>97</v>
      </c>
      <c r="D248" s="118">
        <v>25</v>
      </c>
      <c r="E248" s="116">
        <v>25</v>
      </c>
      <c r="F248" s="3">
        <v>146</v>
      </c>
      <c r="G248" s="83">
        <v>198</v>
      </c>
      <c r="H248" s="109">
        <f>G248/F248</f>
        <v>1.36</v>
      </c>
      <c r="IP248" s="345"/>
    </row>
    <row r="249" spans="1:250" ht="14.25" customHeight="1">
      <c r="A249" s="114"/>
      <c r="B249" s="131" t="s">
        <v>120</v>
      </c>
      <c r="C249" s="117" t="s">
        <v>97</v>
      </c>
      <c r="D249" s="118">
        <v>30</v>
      </c>
      <c r="E249" s="116">
        <v>30</v>
      </c>
      <c r="F249" s="3">
        <v>146</v>
      </c>
      <c r="G249" s="83">
        <v>237</v>
      </c>
      <c r="H249" s="109">
        <f>G249/F249</f>
        <v>1.62</v>
      </c>
      <c r="IP249" s="345"/>
    </row>
    <row r="250" spans="1:250" ht="15" customHeight="1">
      <c r="A250" s="67"/>
      <c r="B250" s="131" t="s">
        <v>121</v>
      </c>
      <c r="C250" s="117" t="s">
        <v>97</v>
      </c>
      <c r="D250" s="118">
        <v>30</v>
      </c>
      <c r="E250" s="116">
        <v>30</v>
      </c>
      <c r="F250" s="3">
        <v>235</v>
      </c>
      <c r="G250" s="102">
        <v>237</v>
      </c>
      <c r="H250" s="111">
        <f>G250/F250</f>
        <v>1.01</v>
      </c>
      <c r="IP250" s="345"/>
    </row>
    <row r="251" spans="1:250" ht="13.5" customHeight="1">
      <c r="A251" s="61">
        <v>7</v>
      </c>
      <c r="B251" s="397" t="s">
        <v>434</v>
      </c>
      <c r="C251" s="397"/>
      <c r="D251" s="397"/>
      <c r="E251" s="389"/>
      <c r="F251" s="389"/>
      <c r="G251" s="389"/>
      <c r="H251" s="397"/>
      <c r="IP251" s="345"/>
    </row>
    <row r="252" spans="1:250" ht="20.25" customHeight="1">
      <c r="A252" s="31"/>
      <c r="B252" s="30" t="s">
        <v>122</v>
      </c>
      <c r="C252" s="31" t="s">
        <v>97</v>
      </c>
      <c r="D252" s="29">
        <v>60</v>
      </c>
      <c r="E252" s="29">
        <v>60</v>
      </c>
      <c r="F252" s="29">
        <v>227</v>
      </c>
      <c r="G252" s="119">
        <v>419</v>
      </c>
      <c r="H252" s="52">
        <f>G252/F252</f>
        <v>1.85</v>
      </c>
      <c r="IP252" s="345"/>
    </row>
    <row r="253" spans="1:250" ht="16.5" customHeight="1">
      <c r="A253" s="14"/>
      <c r="B253" s="13" t="s">
        <v>123</v>
      </c>
      <c r="C253" s="14" t="s">
        <v>97</v>
      </c>
      <c r="D253" s="12">
        <v>60</v>
      </c>
      <c r="E253" s="12">
        <v>60</v>
      </c>
      <c r="F253" s="12">
        <v>227</v>
      </c>
      <c r="G253" s="119">
        <v>419</v>
      </c>
      <c r="H253" s="54">
        <f>G253/F253</f>
        <v>1.85</v>
      </c>
      <c r="IP253" s="345"/>
    </row>
    <row r="254" spans="1:250" ht="14.25" customHeight="1">
      <c r="A254" s="17"/>
      <c r="B254" s="37" t="s">
        <v>124</v>
      </c>
      <c r="C254" s="17" t="s">
        <v>97</v>
      </c>
      <c r="D254" s="15">
        <v>60</v>
      </c>
      <c r="E254" s="15">
        <v>60</v>
      </c>
      <c r="F254" s="15">
        <v>227</v>
      </c>
      <c r="G254" s="60">
        <v>419</v>
      </c>
      <c r="H254" s="82">
        <f>G254/F254</f>
        <v>1.85</v>
      </c>
      <c r="IP254" s="345"/>
    </row>
    <row r="255" spans="1:250" ht="25.5" customHeight="1">
      <c r="A255" s="17"/>
      <c r="B255" s="16" t="s">
        <v>125</v>
      </c>
      <c r="C255" s="17" t="s">
        <v>108</v>
      </c>
      <c r="D255" s="6">
        <v>110</v>
      </c>
      <c r="E255" s="6">
        <v>95</v>
      </c>
      <c r="F255" s="6">
        <v>334</v>
      </c>
      <c r="G255" s="121">
        <v>660</v>
      </c>
      <c r="H255" s="101">
        <f>G255/F255</f>
        <v>1.98</v>
      </c>
      <c r="IP255" s="345"/>
    </row>
    <row r="256" spans="1:250" ht="11.25" customHeight="1">
      <c r="A256" s="393">
        <v>8</v>
      </c>
      <c r="B256" s="389" t="s">
        <v>435</v>
      </c>
      <c r="C256" s="389"/>
      <c r="D256" s="389"/>
      <c r="E256" s="389"/>
      <c r="F256" s="389"/>
      <c r="G256" s="389"/>
      <c r="H256" s="389"/>
      <c r="IP256" s="345"/>
    </row>
    <row r="257" spans="1:250" ht="12.75" customHeight="1" hidden="1">
      <c r="A257" s="397"/>
      <c r="B257" s="389"/>
      <c r="C257" s="389"/>
      <c r="D257" s="389"/>
      <c r="E257" s="389"/>
      <c r="F257" s="389"/>
      <c r="G257" s="393"/>
      <c r="H257" s="389"/>
      <c r="IP257" s="345"/>
    </row>
    <row r="258" spans="1:250" ht="12.75" customHeight="1">
      <c r="A258" s="5"/>
      <c r="B258" s="13" t="s">
        <v>126</v>
      </c>
      <c r="C258" s="5" t="s">
        <v>97</v>
      </c>
      <c r="D258" s="3">
        <v>55</v>
      </c>
      <c r="E258" s="3">
        <v>55</v>
      </c>
      <c r="F258" s="23">
        <v>258</v>
      </c>
      <c r="G258" s="132">
        <v>461</v>
      </c>
      <c r="H258" s="156">
        <f aca="true" t="shared" si="17" ref="H258:H263">G258/F258</f>
        <v>1.79</v>
      </c>
      <c r="IP258" s="345"/>
    </row>
    <row r="259" spans="1:250" ht="12" customHeight="1">
      <c r="A259" s="5"/>
      <c r="B259" s="13" t="s">
        <v>127</v>
      </c>
      <c r="C259" s="5" t="s">
        <v>97</v>
      </c>
      <c r="D259" s="3">
        <v>30</v>
      </c>
      <c r="E259" s="3">
        <v>30</v>
      </c>
      <c r="F259" s="23">
        <v>140</v>
      </c>
      <c r="G259" s="132">
        <v>231</v>
      </c>
      <c r="H259" s="156">
        <f t="shared" si="17"/>
        <v>1.65</v>
      </c>
      <c r="IP259" s="345"/>
    </row>
    <row r="260" spans="1:250" ht="13.5" customHeight="1">
      <c r="A260" s="5"/>
      <c r="B260" s="13" t="s">
        <v>128</v>
      </c>
      <c r="C260" s="5" t="s">
        <v>97</v>
      </c>
      <c r="D260" s="3">
        <v>100</v>
      </c>
      <c r="E260" s="3">
        <v>100</v>
      </c>
      <c r="F260" s="23">
        <v>468</v>
      </c>
      <c r="G260" s="132">
        <v>688</v>
      </c>
      <c r="H260" s="156">
        <f t="shared" si="17"/>
        <v>1.47</v>
      </c>
      <c r="IP260" s="345"/>
    </row>
    <row r="261" spans="1:250" ht="13.5" customHeight="1">
      <c r="A261" s="14"/>
      <c r="B261" s="13" t="s">
        <v>129</v>
      </c>
      <c r="C261" s="14" t="s">
        <v>97</v>
      </c>
      <c r="D261" s="12">
        <v>15</v>
      </c>
      <c r="E261" s="12">
        <v>15</v>
      </c>
      <c r="F261" s="124">
        <v>69</v>
      </c>
      <c r="G261" s="132">
        <v>107</v>
      </c>
      <c r="H261" s="157">
        <f t="shared" si="17"/>
        <v>1.55</v>
      </c>
      <c r="IP261" s="345"/>
    </row>
    <row r="262" spans="1:250" ht="14.25" customHeight="1">
      <c r="A262" s="14"/>
      <c r="B262" s="13" t="s">
        <v>130</v>
      </c>
      <c r="C262" s="14" t="s">
        <v>97</v>
      </c>
      <c r="D262" s="12">
        <v>25</v>
      </c>
      <c r="E262" s="12">
        <v>25</v>
      </c>
      <c r="F262" s="124">
        <v>116</v>
      </c>
      <c r="G262" s="132">
        <v>199</v>
      </c>
      <c r="H262" s="157">
        <f t="shared" si="17"/>
        <v>1.72</v>
      </c>
      <c r="IP262" s="345"/>
    </row>
    <row r="263" spans="1:250" ht="15.75" customHeight="1">
      <c r="A263" s="9"/>
      <c r="B263" s="13" t="s">
        <v>131</v>
      </c>
      <c r="C263" s="5" t="s">
        <v>108</v>
      </c>
      <c r="D263" s="3">
        <v>60</v>
      </c>
      <c r="E263" s="3">
        <v>60</v>
      </c>
      <c r="F263" s="23">
        <v>291</v>
      </c>
      <c r="G263" s="132">
        <v>494</v>
      </c>
      <c r="H263" s="156">
        <f t="shared" si="17"/>
        <v>1.7</v>
      </c>
      <c r="IP263" s="345"/>
    </row>
    <row r="264" spans="1:250" ht="15.75" customHeight="1">
      <c r="A264" s="262" t="s">
        <v>596</v>
      </c>
      <c r="B264" s="398" t="s">
        <v>436</v>
      </c>
      <c r="C264" s="399"/>
      <c r="D264" s="399"/>
      <c r="E264" s="399"/>
      <c r="F264" s="399"/>
      <c r="G264" s="400"/>
      <c r="H264" s="399"/>
      <c r="IP264" s="345"/>
    </row>
    <row r="265" spans="1:250" ht="15" customHeight="1">
      <c r="A265" s="65"/>
      <c r="B265" s="66" t="s">
        <v>132</v>
      </c>
      <c r="C265" s="14" t="s">
        <v>133</v>
      </c>
      <c r="D265" s="14">
        <v>180</v>
      </c>
      <c r="E265" s="12">
        <v>180</v>
      </c>
      <c r="F265" s="12">
        <v>1288</v>
      </c>
      <c r="G265" s="119">
        <v>1926</v>
      </c>
      <c r="H265" s="54">
        <f>G265/F265</f>
        <v>1.5</v>
      </c>
      <c r="IP265" s="345"/>
    </row>
    <row r="266" spans="1:250" ht="13.5" customHeight="1">
      <c r="A266" s="61" t="s">
        <v>597</v>
      </c>
      <c r="B266" s="389" t="s">
        <v>437</v>
      </c>
      <c r="C266" s="389"/>
      <c r="D266" s="389"/>
      <c r="E266" s="389"/>
      <c r="F266" s="389"/>
      <c r="G266" s="389"/>
      <c r="H266" s="389"/>
      <c r="IP266" s="345"/>
    </row>
    <row r="267" spans="1:250" ht="26.25" customHeight="1">
      <c r="A267" s="9"/>
      <c r="B267" s="16" t="s">
        <v>438</v>
      </c>
      <c r="C267" s="9" t="s">
        <v>135</v>
      </c>
      <c r="D267" s="6">
        <v>10</v>
      </c>
      <c r="E267" s="6">
        <v>10</v>
      </c>
      <c r="F267" s="6">
        <v>85</v>
      </c>
      <c r="G267" s="60">
        <v>121</v>
      </c>
      <c r="H267" s="101">
        <f>G267/F267</f>
        <v>1.42</v>
      </c>
      <c r="IP267" s="345"/>
    </row>
    <row r="268" spans="1:250" ht="27.75" customHeight="1">
      <c r="A268" s="9"/>
      <c r="B268" s="16" t="s">
        <v>438</v>
      </c>
      <c r="C268" s="9" t="s">
        <v>136</v>
      </c>
      <c r="D268" s="6">
        <v>15</v>
      </c>
      <c r="E268" s="6">
        <v>15</v>
      </c>
      <c r="F268" s="6">
        <v>132</v>
      </c>
      <c r="G268" s="60">
        <v>184</v>
      </c>
      <c r="H268" s="101">
        <f>G268/F268</f>
        <v>1.39</v>
      </c>
      <c r="IP268" s="345"/>
    </row>
    <row r="269" spans="1:250" ht="24" customHeight="1">
      <c r="A269" s="403"/>
      <c r="B269" s="405" t="s">
        <v>137</v>
      </c>
      <c r="C269" s="406" t="s">
        <v>135</v>
      </c>
      <c r="D269" s="3">
        <v>10</v>
      </c>
      <c r="E269" s="3">
        <v>10</v>
      </c>
      <c r="F269" s="407">
        <v>85</v>
      </c>
      <c r="G269" s="401">
        <v>121</v>
      </c>
      <c r="H269" s="402">
        <f>G269/F269</f>
        <v>1.42</v>
      </c>
      <c r="IP269" s="345"/>
    </row>
    <row r="270" spans="1:250" ht="12.75" customHeight="1" hidden="1">
      <c r="A270" s="404"/>
      <c r="B270" s="405"/>
      <c r="C270" s="406"/>
      <c r="D270" s="3"/>
      <c r="E270" s="3"/>
      <c r="F270" s="407"/>
      <c r="G270" s="401"/>
      <c r="H270" s="402"/>
      <c r="IP270" s="345"/>
    </row>
    <row r="271" spans="1:250" ht="26.25" customHeight="1">
      <c r="A271" s="9"/>
      <c r="B271" s="37" t="s">
        <v>138</v>
      </c>
      <c r="C271" s="9" t="s">
        <v>135</v>
      </c>
      <c r="D271" s="6">
        <v>10</v>
      </c>
      <c r="E271" s="6">
        <v>10</v>
      </c>
      <c r="F271" s="6">
        <v>67</v>
      </c>
      <c r="G271" s="60">
        <v>109</v>
      </c>
      <c r="H271" s="122">
        <f aca="true" t="shared" si="18" ref="H271:H301">G271/F271</f>
        <v>1.63</v>
      </c>
      <c r="IP271" s="345"/>
    </row>
    <row r="272" spans="1:250" ht="30.75" customHeight="1">
      <c r="A272" s="9"/>
      <c r="B272" s="26" t="s">
        <v>138</v>
      </c>
      <c r="C272" s="5" t="s">
        <v>136</v>
      </c>
      <c r="D272" s="3">
        <v>15</v>
      </c>
      <c r="E272" s="3">
        <v>15</v>
      </c>
      <c r="F272" s="3">
        <v>115</v>
      </c>
      <c r="G272" s="53">
        <v>173</v>
      </c>
      <c r="H272" s="123">
        <f t="shared" si="18"/>
        <v>1.5</v>
      </c>
      <c r="IP272" s="345"/>
    </row>
    <row r="273" spans="1:250" ht="29.25" customHeight="1">
      <c r="A273" s="5"/>
      <c r="B273" s="30" t="s">
        <v>139</v>
      </c>
      <c r="C273" s="8" t="s">
        <v>135</v>
      </c>
      <c r="D273" s="7">
        <v>10</v>
      </c>
      <c r="E273" s="7">
        <v>10</v>
      </c>
      <c r="F273" s="7">
        <v>67</v>
      </c>
      <c r="G273" s="119">
        <v>109</v>
      </c>
      <c r="H273" s="99">
        <f t="shared" si="18"/>
        <v>1.63</v>
      </c>
      <c r="IP273" s="345"/>
    </row>
    <row r="274" spans="1:250" ht="26.25" customHeight="1">
      <c r="A274" s="5"/>
      <c r="B274" s="13" t="s">
        <v>139</v>
      </c>
      <c r="C274" s="5" t="s">
        <v>136</v>
      </c>
      <c r="D274" s="3">
        <v>15</v>
      </c>
      <c r="E274" s="3">
        <v>15</v>
      </c>
      <c r="F274" s="3">
        <v>132</v>
      </c>
      <c r="G274" s="119">
        <v>184</v>
      </c>
      <c r="H274" s="55">
        <f t="shared" si="18"/>
        <v>1.39</v>
      </c>
      <c r="IP274" s="345"/>
    </row>
    <row r="275" spans="1:250" ht="25.5" customHeight="1">
      <c r="A275" s="67"/>
      <c r="B275" s="13" t="s">
        <v>439</v>
      </c>
      <c r="C275" s="5" t="s">
        <v>136</v>
      </c>
      <c r="D275" s="3">
        <v>15</v>
      </c>
      <c r="E275" s="3">
        <v>15</v>
      </c>
      <c r="F275" s="3">
        <v>96</v>
      </c>
      <c r="G275" s="53">
        <v>160</v>
      </c>
      <c r="H275" s="55">
        <f t="shared" si="18"/>
        <v>1.67</v>
      </c>
      <c r="IP275" s="345"/>
    </row>
    <row r="276" spans="1:250" ht="25.5" customHeight="1">
      <c r="A276" s="67"/>
      <c r="B276" s="16" t="s">
        <v>440</v>
      </c>
      <c r="C276" s="9" t="s">
        <v>136</v>
      </c>
      <c r="D276" s="6">
        <v>15</v>
      </c>
      <c r="E276" s="6">
        <v>15</v>
      </c>
      <c r="F276" s="6">
        <v>77</v>
      </c>
      <c r="G276" s="328">
        <v>153</v>
      </c>
      <c r="H276" s="329">
        <f t="shared" si="18"/>
        <v>1.99</v>
      </c>
      <c r="IP276" s="359">
        <v>0.2</v>
      </c>
    </row>
    <row r="277" spans="1:250" ht="25.5" customHeight="1">
      <c r="A277" s="117"/>
      <c r="B277" s="88" t="s">
        <v>142</v>
      </c>
      <c r="C277" s="117" t="s">
        <v>135</v>
      </c>
      <c r="D277" s="118">
        <v>10</v>
      </c>
      <c r="E277" s="118">
        <v>10</v>
      </c>
      <c r="F277" s="118">
        <v>58</v>
      </c>
      <c r="G277" s="132">
        <v>103</v>
      </c>
      <c r="H277" s="103">
        <f t="shared" si="18"/>
        <v>1.78</v>
      </c>
      <c r="IP277" s="345"/>
    </row>
    <row r="278" spans="1:250" ht="26.25" customHeight="1">
      <c r="A278" s="117"/>
      <c r="B278" s="88" t="s">
        <v>142</v>
      </c>
      <c r="C278" s="117" t="s">
        <v>136</v>
      </c>
      <c r="D278" s="118">
        <v>15</v>
      </c>
      <c r="E278" s="118">
        <v>15</v>
      </c>
      <c r="F278" s="118">
        <v>96</v>
      </c>
      <c r="G278" s="132">
        <v>160</v>
      </c>
      <c r="H278" s="103">
        <f t="shared" si="18"/>
        <v>1.67</v>
      </c>
      <c r="IP278" s="345"/>
    </row>
    <row r="279" spans="1:250" ht="27.75" customHeight="1">
      <c r="A279" s="28"/>
      <c r="B279" s="30" t="s">
        <v>441</v>
      </c>
      <c r="C279" s="8" t="s">
        <v>442</v>
      </c>
      <c r="D279" s="7">
        <v>10</v>
      </c>
      <c r="E279" s="7">
        <v>10</v>
      </c>
      <c r="F279" s="7">
        <v>50</v>
      </c>
      <c r="G279" s="330">
        <v>99</v>
      </c>
      <c r="H279" s="331">
        <f t="shared" si="18"/>
        <v>1.98</v>
      </c>
      <c r="IP279" s="359">
        <v>0.23</v>
      </c>
    </row>
    <row r="280" spans="1:250" ht="24.75" customHeight="1">
      <c r="A280" s="5"/>
      <c r="B280" s="13" t="s">
        <v>143</v>
      </c>
      <c r="C280" s="5" t="s">
        <v>136</v>
      </c>
      <c r="D280" s="3">
        <v>15</v>
      </c>
      <c r="E280" s="3">
        <v>15</v>
      </c>
      <c r="F280" s="3">
        <v>82</v>
      </c>
      <c r="G280" s="53">
        <v>155</v>
      </c>
      <c r="H280" s="55">
        <f t="shared" si="18"/>
        <v>1.89</v>
      </c>
      <c r="IP280" s="345"/>
    </row>
    <row r="281" spans="1:250" ht="25.5" customHeight="1">
      <c r="A281" s="5"/>
      <c r="B281" s="13" t="s">
        <v>144</v>
      </c>
      <c r="C281" s="5" t="s">
        <v>136</v>
      </c>
      <c r="D281" s="3">
        <v>15</v>
      </c>
      <c r="E281" s="3">
        <v>15</v>
      </c>
      <c r="F281" s="3">
        <v>115</v>
      </c>
      <c r="G281" s="119">
        <v>173</v>
      </c>
      <c r="H281" s="55">
        <f t="shared" si="18"/>
        <v>1.5</v>
      </c>
      <c r="IP281" s="345"/>
    </row>
    <row r="282" spans="1:250" ht="25.5" customHeight="1">
      <c r="A282" s="5"/>
      <c r="B282" s="13" t="s">
        <v>145</v>
      </c>
      <c r="C282" s="5" t="s">
        <v>135</v>
      </c>
      <c r="D282" s="3">
        <v>10</v>
      </c>
      <c r="E282" s="3">
        <v>10</v>
      </c>
      <c r="F282" s="3">
        <v>50</v>
      </c>
      <c r="G282" s="330">
        <v>99</v>
      </c>
      <c r="H282" s="327">
        <f t="shared" si="18"/>
        <v>1.98</v>
      </c>
      <c r="IP282" s="359">
        <v>0.23</v>
      </c>
    </row>
    <row r="283" spans="1:250" ht="26.25" customHeight="1">
      <c r="A283" s="5"/>
      <c r="B283" s="13" t="s">
        <v>145</v>
      </c>
      <c r="C283" s="5" t="s">
        <v>136</v>
      </c>
      <c r="D283" s="3">
        <v>15</v>
      </c>
      <c r="E283" s="3">
        <v>15</v>
      </c>
      <c r="F283" s="3">
        <v>102</v>
      </c>
      <c r="G283" s="119">
        <v>155</v>
      </c>
      <c r="H283" s="55">
        <f t="shared" si="18"/>
        <v>1.52</v>
      </c>
      <c r="IP283" s="345"/>
    </row>
    <row r="284" spans="1:250" ht="26.25" customHeight="1">
      <c r="A284" s="5"/>
      <c r="B284" s="26" t="s">
        <v>146</v>
      </c>
      <c r="C284" s="5" t="s">
        <v>147</v>
      </c>
      <c r="D284" s="3">
        <v>40</v>
      </c>
      <c r="E284" s="3">
        <v>40</v>
      </c>
      <c r="F284" s="3">
        <v>203</v>
      </c>
      <c r="G284" s="119">
        <v>399</v>
      </c>
      <c r="H284" s="55">
        <f t="shared" si="18"/>
        <v>1.97</v>
      </c>
      <c r="IP284" s="345"/>
    </row>
    <row r="285" spans="1:250" ht="26.25" customHeight="1">
      <c r="A285" s="5"/>
      <c r="B285" s="13" t="s">
        <v>148</v>
      </c>
      <c r="C285" s="5" t="s">
        <v>136</v>
      </c>
      <c r="D285" s="3">
        <v>20</v>
      </c>
      <c r="E285" s="3">
        <v>20</v>
      </c>
      <c r="F285" s="3">
        <v>155</v>
      </c>
      <c r="G285" s="119">
        <v>204</v>
      </c>
      <c r="H285" s="55">
        <f t="shared" si="18"/>
        <v>1.32</v>
      </c>
      <c r="IP285" s="345"/>
    </row>
    <row r="286" spans="1:250" ht="24.75" customHeight="1">
      <c r="A286" s="5"/>
      <c r="B286" s="13" t="s">
        <v>149</v>
      </c>
      <c r="C286" s="5" t="s">
        <v>135</v>
      </c>
      <c r="D286" s="3">
        <v>12</v>
      </c>
      <c r="E286" s="3">
        <v>12</v>
      </c>
      <c r="F286" s="3">
        <v>104</v>
      </c>
      <c r="G286" s="119">
        <v>184</v>
      </c>
      <c r="H286" s="55">
        <f t="shared" si="18"/>
        <v>1.77</v>
      </c>
      <c r="IP286" s="345"/>
    </row>
    <row r="287" spans="1:250" ht="27" customHeight="1">
      <c r="A287" s="5"/>
      <c r="B287" s="13" t="s">
        <v>150</v>
      </c>
      <c r="C287" s="5" t="s">
        <v>135</v>
      </c>
      <c r="D287" s="3">
        <v>35</v>
      </c>
      <c r="E287" s="3">
        <v>35</v>
      </c>
      <c r="F287" s="3">
        <v>194</v>
      </c>
      <c r="G287" s="119">
        <v>333</v>
      </c>
      <c r="H287" s="55">
        <f t="shared" si="18"/>
        <v>1.72</v>
      </c>
      <c r="IP287" s="345"/>
    </row>
    <row r="288" spans="1:250" ht="24.75" customHeight="1">
      <c r="A288" s="5"/>
      <c r="B288" s="13" t="s">
        <v>150</v>
      </c>
      <c r="C288" s="5" t="s">
        <v>136</v>
      </c>
      <c r="D288" s="3">
        <v>45</v>
      </c>
      <c r="E288" s="3">
        <v>45</v>
      </c>
      <c r="F288" s="3">
        <v>234</v>
      </c>
      <c r="G288" s="119">
        <v>441</v>
      </c>
      <c r="H288" s="55">
        <f t="shared" si="18"/>
        <v>1.88</v>
      </c>
      <c r="IP288" s="345"/>
    </row>
    <row r="289" spans="1:250" ht="24.75" customHeight="1">
      <c r="A289" s="5"/>
      <c r="B289" s="13" t="s">
        <v>151</v>
      </c>
      <c r="C289" s="5" t="s">
        <v>136</v>
      </c>
      <c r="D289" s="3">
        <v>45</v>
      </c>
      <c r="E289" s="3">
        <v>45</v>
      </c>
      <c r="F289" s="3">
        <v>214</v>
      </c>
      <c r="G289" s="330">
        <v>424</v>
      </c>
      <c r="H289" s="327">
        <f t="shared" si="18"/>
        <v>1.98</v>
      </c>
      <c r="IP289" s="359">
        <v>0.24</v>
      </c>
    </row>
    <row r="290" spans="1:250" ht="26.25" customHeight="1">
      <c r="A290" s="5"/>
      <c r="B290" s="13" t="s">
        <v>152</v>
      </c>
      <c r="C290" s="5" t="s">
        <v>147</v>
      </c>
      <c r="D290" s="3">
        <v>40</v>
      </c>
      <c r="E290" s="3">
        <v>40</v>
      </c>
      <c r="F290" s="3">
        <v>305</v>
      </c>
      <c r="G290" s="330">
        <v>607</v>
      </c>
      <c r="H290" s="327">
        <f t="shared" si="18"/>
        <v>1.99</v>
      </c>
      <c r="IP290" s="359">
        <v>0.15</v>
      </c>
    </row>
    <row r="291" spans="1:250" ht="25.5" customHeight="1">
      <c r="A291" s="5"/>
      <c r="B291" s="13" t="s">
        <v>153</v>
      </c>
      <c r="C291" s="5" t="s">
        <v>147</v>
      </c>
      <c r="D291" s="3">
        <v>20</v>
      </c>
      <c r="E291" s="3">
        <v>20</v>
      </c>
      <c r="F291" s="3">
        <v>208</v>
      </c>
      <c r="G291" s="119">
        <v>278</v>
      </c>
      <c r="H291" s="55">
        <f t="shared" si="18"/>
        <v>1.34</v>
      </c>
      <c r="IP291" s="345"/>
    </row>
    <row r="292" spans="1:250" ht="24.75" customHeight="1">
      <c r="A292" s="5"/>
      <c r="B292" s="13" t="s">
        <v>154</v>
      </c>
      <c r="C292" s="5" t="s">
        <v>135</v>
      </c>
      <c r="D292" s="3">
        <v>10</v>
      </c>
      <c r="E292" s="3">
        <v>10</v>
      </c>
      <c r="F292" s="3">
        <v>58</v>
      </c>
      <c r="G292" s="119">
        <v>103</v>
      </c>
      <c r="H292" s="55">
        <f t="shared" si="18"/>
        <v>1.78</v>
      </c>
      <c r="IP292" s="345"/>
    </row>
    <row r="293" spans="1:250" ht="14.25" customHeight="1">
      <c r="A293" s="5"/>
      <c r="B293" s="13" t="s">
        <v>155</v>
      </c>
      <c r="C293" s="5" t="s">
        <v>97</v>
      </c>
      <c r="D293" s="3">
        <v>30</v>
      </c>
      <c r="E293" s="3">
        <v>30</v>
      </c>
      <c r="F293" s="3">
        <v>228</v>
      </c>
      <c r="G293" s="119">
        <v>345</v>
      </c>
      <c r="H293" s="55">
        <f t="shared" si="18"/>
        <v>1.51</v>
      </c>
      <c r="IP293" s="345"/>
    </row>
    <row r="294" spans="1:250" ht="15" customHeight="1">
      <c r="A294" s="5"/>
      <c r="B294" s="13" t="s">
        <v>156</v>
      </c>
      <c r="C294" s="5" t="s">
        <v>97</v>
      </c>
      <c r="D294" s="3">
        <v>35</v>
      </c>
      <c r="E294" s="3">
        <v>35</v>
      </c>
      <c r="F294" s="3">
        <v>273</v>
      </c>
      <c r="G294" s="119">
        <v>313</v>
      </c>
      <c r="H294" s="55">
        <f t="shared" si="18"/>
        <v>1.15</v>
      </c>
      <c r="IP294" s="345"/>
    </row>
    <row r="295" spans="1:250" ht="24.75" customHeight="1">
      <c r="A295" s="5"/>
      <c r="B295" s="13" t="s">
        <v>157</v>
      </c>
      <c r="C295" s="5" t="s">
        <v>135</v>
      </c>
      <c r="D295" s="3">
        <v>6</v>
      </c>
      <c r="E295" s="3">
        <v>6</v>
      </c>
      <c r="F295" s="3">
        <v>39</v>
      </c>
      <c r="G295" s="119">
        <v>61</v>
      </c>
      <c r="H295" s="55">
        <f t="shared" si="18"/>
        <v>1.56</v>
      </c>
      <c r="IP295" s="345"/>
    </row>
    <row r="296" spans="1:250" ht="27" customHeight="1">
      <c r="A296" s="5"/>
      <c r="B296" s="13" t="s">
        <v>157</v>
      </c>
      <c r="C296" s="5" t="s">
        <v>136</v>
      </c>
      <c r="D296" s="3">
        <v>12</v>
      </c>
      <c r="E296" s="3">
        <v>12</v>
      </c>
      <c r="F296" s="3">
        <v>74</v>
      </c>
      <c r="G296" s="119">
        <v>121</v>
      </c>
      <c r="H296" s="55">
        <f t="shared" si="18"/>
        <v>1.64</v>
      </c>
      <c r="IP296" s="345"/>
    </row>
    <row r="297" spans="1:250" ht="25.5" customHeight="1">
      <c r="A297" s="5"/>
      <c r="B297" s="13" t="s">
        <v>157</v>
      </c>
      <c r="C297" s="5" t="s">
        <v>158</v>
      </c>
      <c r="D297" s="3">
        <v>18</v>
      </c>
      <c r="E297" s="3">
        <v>18</v>
      </c>
      <c r="F297" s="3">
        <v>113</v>
      </c>
      <c r="G297" s="119">
        <v>182</v>
      </c>
      <c r="H297" s="55">
        <f t="shared" si="18"/>
        <v>1.61</v>
      </c>
      <c r="IP297" s="345"/>
    </row>
    <row r="298" spans="1:250" ht="24.75" customHeight="1">
      <c r="A298" s="5"/>
      <c r="B298" s="16" t="s">
        <v>159</v>
      </c>
      <c r="C298" s="9" t="s">
        <v>135</v>
      </c>
      <c r="D298" s="6">
        <v>20</v>
      </c>
      <c r="E298" s="6">
        <v>20</v>
      </c>
      <c r="F298" s="6">
        <v>101</v>
      </c>
      <c r="G298" s="119">
        <v>186</v>
      </c>
      <c r="H298" s="101">
        <f t="shared" si="18"/>
        <v>1.84</v>
      </c>
      <c r="IP298" s="345"/>
    </row>
    <row r="299" spans="1:250" ht="24.75" customHeight="1">
      <c r="A299" s="9"/>
      <c r="B299" s="13" t="s">
        <v>443</v>
      </c>
      <c r="C299" s="5" t="s">
        <v>136</v>
      </c>
      <c r="D299" s="3">
        <v>20</v>
      </c>
      <c r="E299" s="3">
        <v>20</v>
      </c>
      <c r="F299" s="3">
        <v>105</v>
      </c>
      <c r="G299" s="53">
        <v>193</v>
      </c>
      <c r="H299" s="55">
        <f t="shared" si="18"/>
        <v>1.84</v>
      </c>
      <c r="IP299" s="345"/>
    </row>
    <row r="300" spans="1:250" ht="24.75" customHeight="1">
      <c r="A300" s="5"/>
      <c r="B300" s="30" t="s">
        <v>161</v>
      </c>
      <c r="C300" s="8" t="s">
        <v>147</v>
      </c>
      <c r="D300" s="7">
        <v>20</v>
      </c>
      <c r="E300" s="7">
        <v>20</v>
      </c>
      <c r="F300" s="7">
        <v>171</v>
      </c>
      <c r="G300" s="119">
        <v>207</v>
      </c>
      <c r="H300" s="99">
        <f t="shared" si="18"/>
        <v>1.21</v>
      </c>
      <c r="IP300" s="345"/>
    </row>
    <row r="301" spans="1:250" ht="24.75" customHeight="1">
      <c r="A301" s="5"/>
      <c r="B301" s="13" t="s">
        <v>162</v>
      </c>
      <c r="C301" s="5" t="s">
        <v>136</v>
      </c>
      <c r="D301" s="3">
        <v>20</v>
      </c>
      <c r="E301" s="3">
        <v>20</v>
      </c>
      <c r="F301" s="3">
        <v>100</v>
      </c>
      <c r="G301" s="119">
        <v>193</v>
      </c>
      <c r="H301" s="55">
        <f t="shared" si="18"/>
        <v>1.93</v>
      </c>
      <c r="IP301" s="345"/>
    </row>
    <row r="302" spans="1:250" ht="14.25" customHeight="1">
      <c r="A302" s="2">
        <v>11</v>
      </c>
      <c r="B302" s="389" t="s">
        <v>444</v>
      </c>
      <c r="C302" s="389"/>
      <c r="D302" s="389"/>
      <c r="E302" s="389"/>
      <c r="F302" s="389"/>
      <c r="G302" s="389"/>
      <c r="H302" s="389"/>
      <c r="IP302" s="345"/>
    </row>
    <row r="303" spans="1:250" ht="14.25" customHeight="1">
      <c r="A303" s="14"/>
      <c r="B303" s="68" t="s">
        <v>163</v>
      </c>
      <c r="C303" s="57" t="s">
        <v>97</v>
      </c>
      <c r="D303" s="124">
        <v>15</v>
      </c>
      <c r="E303" s="124">
        <v>16.5</v>
      </c>
      <c r="F303" s="12">
        <v>63</v>
      </c>
      <c r="G303" s="53">
        <v>71</v>
      </c>
      <c r="H303" s="54">
        <f aca="true" t="shared" si="19" ref="H303:H326">G303/F303</f>
        <v>1.13</v>
      </c>
      <c r="IP303" s="345"/>
    </row>
    <row r="304" spans="1:250" ht="13.5" customHeight="1">
      <c r="A304" s="14"/>
      <c r="B304" s="13" t="s">
        <v>164</v>
      </c>
      <c r="C304" s="14" t="s">
        <v>97</v>
      </c>
      <c r="D304" s="12">
        <v>30</v>
      </c>
      <c r="E304" s="12">
        <v>33</v>
      </c>
      <c r="F304" s="12">
        <v>125</v>
      </c>
      <c r="G304" s="119">
        <v>163</v>
      </c>
      <c r="H304" s="54">
        <f t="shared" si="19"/>
        <v>1.3</v>
      </c>
      <c r="IP304" s="345"/>
    </row>
    <row r="305" spans="1:250" ht="12.75" customHeight="1">
      <c r="A305" s="14"/>
      <c r="B305" s="13" t="s">
        <v>165</v>
      </c>
      <c r="C305" s="14" t="s">
        <v>108</v>
      </c>
      <c r="D305" s="12">
        <v>9</v>
      </c>
      <c r="E305" s="3">
        <v>12</v>
      </c>
      <c r="F305" s="3">
        <v>38</v>
      </c>
      <c r="G305" s="98">
        <v>63</v>
      </c>
      <c r="H305" s="55">
        <f t="shared" si="19"/>
        <v>1.66</v>
      </c>
      <c r="IP305" s="345"/>
    </row>
    <row r="306" spans="1:250" ht="15" customHeight="1">
      <c r="A306" s="14"/>
      <c r="B306" s="13" t="s">
        <v>166</v>
      </c>
      <c r="C306" s="14" t="s">
        <v>97</v>
      </c>
      <c r="D306" s="12">
        <v>9.5</v>
      </c>
      <c r="E306" s="3">
        <v>13</v>
      </c>
      <c r="F306" s="3">
        <v>39</v>
      </c>
      <c r="G306" s="98">
        <v>70</v>
      </c>
      <c r="H306" s="55">
        <f t="shared" si="19"/>
        <v>1.79</v>
      </c>
      <c r="IP306" s="345"/>
    </row>
    <row r="307" spans="1:250" ht="13.5" customHeight="1">
      <c r="A307" s="14"/>
      <c r="B307" s="13" t="s">
        <v>167</v>
      </c>
      <c r="C307" s="14" t="s">
        <v>97</v>
      </c>
      <c r="D307" s="12">
        <v>10</v>
      </c>
      <c r="E307" s="3">
        <v>10</v>
      </c>
      <c r="F307" s="3">
        <v>27</v>
      </c>
      <c r="G307" s="98">
        <v>46</v>
      </c>
      <c r="H307" s="55">
        <f t="shared" si="19"/>
        <v>1.7</v>
      </c>
      <c r="IP307" s="345"/>
    </row>
    <row r="308" spans="1:250" ht="12.75" customHeight="1">
      <c r="A308" s="14"/>
      <c r="B308" s="13" t="s">
        <v>168</v>
      </c>
      <c r="C308" s="14" t="s">
        <v>97</v>
      </c>
      <c r="D308" s="12">
        <v>10</v>
      </c>
      <c r="E308" s="12">
        <v>13</v>
      </c>
      <c r="F308" s="12">
        <v>41</v>
      </c>
      <c r="G308" s="119">
        <v>57</v>
      </c>
      <c r="H308" s="54">
        <f t="shared" si="19"/>
        <v>1.39</v>
      </c>
      <c r="IP308" s="345"/>
    </row>
    <row r="309" spans="1:250" ht="15" customHeight="1">
      <c r="A309" s="14"/>
      <c r="B309" s="13" t="s">
        <v>169</v>
      </c>
      <c r="C309" s="14" t="s">
        <v>97</v>
      </c>
      <c r="D309" s="12">
        <v>30</v>
      </c>
      <c r="E309" s="12">
        <v>52</v>
      </c>
      <c r="F309" s="12">
        <v>125</v>
      </c>
      <c r="G309" s="119">
        <v>217</v>
      </c>
      <c r="H309" s="54">
        <f t="shared" si="19"/>
        <v>1.74</v>
      </c>
      <c r="IP309" s="345"/>
    </row>
    <row r="310" spans="1:250" ht="14.25" customHeight="1">
      <c r="A310" s="57"/>
      <c r="B310" s="13" t="s">
        <v>170</v>
      </c>
      <c r="C310" s="69" t="s">
        <v>97</v>
      </c>
      <c r="D310" s="12">
        <v>12</v>
      </c>
      <c r="E310" s="3">
        <v>15</v>
      </c>
      <c r="F310" s="127">
        <v>50</v>
      </c>
      <c r="G310" s="98">
        <v>83</v>
      </c>
      <c r="H310" s="55">
        <f t="shared" si="19"/>
        <v>1.66</v>
      </c>
      <c r="IP310" s="345"/>
    </row>
    <row r="311" spans="1:250" ht="16.5" customHeight="1">
      <c r="A311" s="57"/>
      <c r="B311" s="13" t="s">
        <v>445</v>
      </c>
      <c r="C311" s="69" t="s">
        <v>97</v>
      </c>
      <c r="D311" s="12">
        <v>5</v>
      </c>
      <c r="E311" s="3">
        <v>5</v>
      </c>
      <c r="F311" s="127">
        <v>21</v>
      </c>
      <c r="G311" s="98">
        <v>34</v>
      </c>
      <c r="H311" s="54">
        <f t="shared" si="19"/>
        <v>1.62</v>
      </c>
      <c r="IP311" s="345"/>
    </row>
    <row r="312" spans="1:250" ht="13.5" customHeight="1">
      <c r="A312" s="14"/>
      <c r="B312" s="13" t="s">
        <v>172</v>
      </c>
      <c r="C312" s="14" t="s">
        <v>97</v>
      </c>
      <c r="D312" s="12">
        <v>5</v>
      </c>
      <c r="E312" s="12">
        <v>5</v>
      </c>
      <c r="F312" s="12">
        <v>21</v>
      </c>
      <c r="G312" s="119">
        <v>31</v>
      </c>
      <c r="H312" s="54">
        <f t="shared" si="19"/>
        <v>1.48</v>
      </c>
      <c r="IP312" s="345"/>
    </row>
    <row r="313" spans="1:250" ht="15" customHeight="1">
      <c r="A313" s="14"/>
      <c r="B313" s="13" t="s">
        <v>173</v>
      </c>
      <c r="C313" s="14" t="s">
        <v>97</v>
      </c>
      <c r="D313" s="12">
        <v>12</v>
      </c>
      <c r="E313" s="12">
        <v>14.5</v>
      </c>
      <c r="F313" s="12">
        <v>50</v>
      </c>
      <c r="G313" s="119">
        <v>68</v>
      </c>
      <c r="H313" s="54">
        <f t="shared" si="19"/>
        <v>1.36</v>
      </c>
      <c r="IP313" s="345"/>
    </row>
    <row r="314" spans="1:250" ht="14.25" customHeight="1">
      <c r="A314" s="14"/>
      <c r="B314" s="13" t="s">
        <v>174</v>
      </c>
      <c r="C314" s="14" t="s">
        <v>97</v>
      </c>
      <c r="D314" s="3">
        <v>12</v>
      </c>
      <c r="E314" s="3">
        <v>14.5</v>
      </c>
      <c r="F314" s="3">
        <v>50</v>
      </c>
      <c r="G314" s="98">
        <v>68</v>
      </c>
      <c r="H314" s="55">
        <f t="shared" si="19"/>
        <v>1.36</v>
      </c>
      <c r="IP314" s="345"/>
    </row>
    <row r="315" spans="1:250" ht="15" customHeight="1">
      <c r="A315" s="57"/>
      <c r="B315" s="13" t="s">
        <v>175</v>
      </c>
      <c r="C315" s="69" t="s">
        <v>97</v>
      </c>
      <c r="D315" s="12">
        <v>10</v>
      </c>
      <c r="E315" s="12">
        <v>10</v>
      </c>
      <c r="F315" s="128">
        <v>41</v>
      </c>
      <c r="G315" s="119">
        <v>69</v>
      </c>
      <c r="H315" s="54">
        <f t="shared" si="19"/>
        <v>1.68</v>
      </c>
      <c r="IP315" s="345"/>
    </row>
    <row r="316" spans="1:250" ht="13.5" customHeight="1">
      <c r="A316" s="14"/>
      <c r="B316" s="13" t="s">
        <v>176</v>
      </c>
      <c r="C316" s="14" t="s">
        <v>97</v>
      </c>
      <c r="D316" s="12">
        <v>11</v>
      </c>
      <c r="E316" s="12">
        <v>11</v>
      </c>
      <c r="F316" s="12">
        <v>46</v>
      </c>
      <c r="G316" s="119">
        <v>90</v>
      </c>
      <c r="H316" s="54">
        <f t="shared" si="19"/>
        <v>1.96</v>
      </c>
      <c r="IP316" s="345"/>
    </row>
    <row r="317" spans="1:250" ht="15" customHeight="1">
      <c r="A317" s="14"/>
      <c r="B317" s="13" t="s">
        <v>446</v>
      </c>
      <c r="C317" s="14" t="s">
        <v>97</v>
      </c>
      <c r="D317" s="12">
        <v>18</v>
      </c>
      <c r="E317" s="3">
        <v>18</v>
      </c>
      <c r="F317" s="3">
        <v>71</v>
      </c>
      <c r="G317" s="98">
        <v>92</v>
      </c>
      <c r="H317" s="55">
        <f t="shared" si="19"/>
        <v>1.3</v>
      </c>
      <c r="IP317" s="345"/>
    </row>
    <row r="318" spans="1:250" ht="12.75" customHeight="1">
      <c r="A318" s="57"/>
      <c r="B318" s="13" t="s">
        <v>177</v>
      </c>
      <c r="C318" s="69" t="s">
        <v>97</v>
      </c>
      <c r="D318" s="12">
        <v>60</v>
      </c>
      <c r="E318" s="12">
        <v>60</v>
      </c>
      <c r="F318" s="128">
        <v>251</v>
      </c>
      <c r="G318" s="119">
        <v>281</v>
      </c>
      <c r="H318" s="54">
        <f t="shared" si="19"/>
        <v>1.12</v>
      </c>
      <c r="IP318" s="345"/>
    </row>
    <row r="319" spans="1:250" ht="13.5" customHeight="1">
      <c r="A319" s="57"/>
      <c r="B319" s="13" t="s">
        <v>447</v>
      </c>
      <c r="C319" s="69" t="s">
        <v>97</v>
      </c>
      <c r="D319" s="3">
        <v>60</v>
      </c>
      <c r="E319" s="3">
        <v>60</v>
      </c>
      <c r="F319" s="3">
        <v>251</v>
      </c>
      <c r="G319" s="98">
        <v>284</v>
      </c>
      <c r="H319" s="55">
        <f t="shared" si="19"/>
        <v>1.13</v>
      </c>
      <c r="IP319" s="345"/>
    </row>
    <row r="320" spans="1:250" ht="15.75" customHeight="1">
      <c r="A320" s="57"/>
      <c r="B320" s="13" t="s">
        <v>179</v>
      </c>
      <c r="C320" s="69" t="s">
        <v>97</v>
      </c>
      <c r="D320" s="3">
        <v>20</v>
      </c>
      <c r="E320" s="3">
        <v>20</v>
      </c>
      <c r="F320" s="3">
        <v>84</v>
      </c>
      <c r="G320" s="98">
        <v>94</v>
      </c>
      <c r="H320" s="55">
        <f t="shared" si="19"/>
        <v>1.12</v>
      </c>
      <c r="IP320" s="345"/>
    </row>
    <row r="321" spans="1:250" ht="15" customHeight="1">
      <c r="A321" s="57"/>
      <c r="B321" s="13" t="s">
        <v>180</v>
      </c>
      <c r="C321" s="57" t="s">
        <v>97</v>
      </c>
      <c r="D321" s="124">
        <v>10</v>
      </c>
      <c r="E321" s="23">
        <v>10</v>
      </c>
      <c r="F321" s="3">
        <v>34</v>
      </c>
      <c r="G321" s="98">
        <v>59</v>
      </c>
      <c r="H321" s="55">
        <f t="shared" si="19"/>
        <v>1.74</v>
      </c>
      <c r="IP321" s="345"/>
    </row>
    <row r="322" spans="1:250" ht="15.75" customHeight="1">
      <c r="A322" s="57"/>
      <c r="B322" s="13" t="s">
        <v>181</v>
      </c>
      <c r="C322" s="57" t="s">
        <v>97</v>
      </c>
      <c r="D322" s="124">
        <v>15</v>
      </c>
      <c r="E322" s="124">
        <v>15</v>
      </c>
      <c r="F322" s="12">
        <v>47</v>
      </c>
      <c r="G322" s="119">
        <v>77</v>
      </c>
      <c r="H322" s="54">
        <f t="shared" si="19"/>
        <v>1.64</v>
      </c>
      <c r="IP322" s="345"/>
    </row>
    <row r="323" spans="1:250" ht="15.75" customHeight="1">
      <c r="A323" s="57"/>
      <c r="B323" s="13" t="s">
        <v>182</v>
      </c>
      <c r="C323" s="57" t="s">
        <v>97</v>
      </c>
      <c r="D323" s="124">
        <v>17</v>
      </c>
      <c r="E323" s="124">
        <v>17</v>
      </c>
      <c r="F323" s="12">
        <v>54</v>
      </c>
      <c r="G323" s="119">
        <v>80</v>
      </c>
      <c r="H323" s="54">
        <f t="shared" si="19"/>
        <v>1.48</v>
      </c>
      <c r="IP323" s="345"/>
    </row>
    <row r="324" spans="1:250" ht="15.75" customHeight="1">
      <c r="A324" s="57"/>
      <c r="B324" s="13" t="s">
        <v>183</v>
      </c>
      <c r="C324" s="14" t="s">
        <v>97</v>
      </c>
      <c r="D324" s="12">
        <v>14</v>
      </c>
      <c r="E324" s="12">
        <v>14</v>
      </c>
      <c r="F324" s="12">
        <v>50</v>
      </c>
      <c r="G324" s="119">
        <v>62</v>
      </c>
      <c r="H324" s="54">
        <f t="shared" si="19"/>
        <v>1.24</v>
      </c>
      <c r="IP324" s="345"/>
    </row>
    <row r="325" spans="1:250" ht="13.5" customHeight="1">
      <c r="A325" s="17"/>
      <c r="B325" s="35" t="s">
        <v>184</v>
      </c>
      <c r="C325" s="14"/>
      <c r="D325" s="12"/>
      <c r="E325" s="12"/>
      <c r="F325" s="12"/>
      <c r="G325" s="12"/>
      <c r="H325" s="12"/>
      <c r="IP325" s="345"/>
    </row>
    <row r="326" spans="1:250" ht="14.25" customHeight="1">
      <c r="A326" s="88"/>
      <c r="B326" s="263" t="s">
        <v>448</v>
      </c>
      <c r="C326" s="14" t="s">
        <v>97</v>
      </c>
      <c r="D326" s="3">
        <v>10</v>
      </c>
      <c r="E326" s="3">
        <v>10</v>
      </c>
      <c r="F326" s="3">
        <v>27</v>
      </c>
      <c r="G326" s="98">
        <v>49</v>
      </c>
      <c r="H326" s="54">
        <f t="shared" si="19"/>
        <v>1.81</v>
      </c>
      <c r="IP326" s="345"/>
    </row>
    <row r="327" spans="1:250" ht="13.5" customHeight="1">
      <c r="A327" s="88"/>
      <c r="B327" s="263" t="s">
        <v>186</v>
      </c>
      <c r="C327" s="14" t="s">
        <v>97</v>
      </c>
      <c r="D327" s="3">
        <v>5</v>
      </c>
      <c r="E327" s="3">
        <v>5</v>
      </c>
      <c r="F327" s="3">
        <v>16</v>
      </c>
      <c r="G327" s="98">
        <v>24</v>
      </c>
      <c r="H327" s="55">
        <f aca="true" t="shared" si="20" ref="H327:H362">G327/F327</f>
        <v>1.5</v>
      </c>
      <c r="IP327" s="345"/>
    </row>
    <row r="328" spans="1:250" ht="13.5" customHeight="1">
      <c r="A328" s="31"/>
      <c r="B328" s="13" t="s">
        <v>187</v>
      </c>
      <c r="C328" s="14" t="s">
        <v>97</v>
      </c>
      <c r="D328" s="3">
        <v>5</v>
      </c>
      <c r="E328" s="3">
        <v>5</v>
      </c>
      <c r="F328" s="3">
        <v>21</v>
      </c>
      <c r="G328" s="98">
        <v>27</v>
      </c>
      <c r="H328" s="55">
        <f t="shared" si="20"/>
        <v>1.29</v>
      </c>
      <c r="IP328" s="345"/>
    </row>
    <row r="329" spans="1:250" ht="12.75">
      <c r="A329" s="14"/>
      <c r="B329" s="13" t="s">
        <v>188</v>
      </c>
      <c r="C329" s="14" t="s">
        <v>97</v>
      </c>
      <c r="D329" s="3">
        <v>8</v>
      </c>
      <c r="E329" s="3">
        <v>8</v>
      </c>
      <c r="F329" s="3">
        <v>34</v>
      </c>
      <c r="G329" s="332">
        <v>82</v>
      </c>
      <c r="H329" s="327">
        <f t="shared" si="20"/>
        <v>2.41</v>
      </c>
      <c r="IP329" s="347">
        <v>0.05</v>
      </c>
    </row>
    <row r="330" spans="1:250" ht="12.75" customHeight="1">
      <c r="A330" s="14"/>
      <c r="B330" s="13" t="s">
        <v>484</v>
      </c>
      <c r="C330" s="14" t="s">
        <v>97</v>
      </c>
      <c r="D330" s="12">
        <v>8</v>
      </c>
      <c r="E330" s="12">
        <v>11</v>
      </c>
      <c r="F330" s="12">
        <v>34</v>
      </c>
      <c r="G330" s="119">
        <v>54</v>
      </c>
      <c r="H330" s="54">
        <f t="shared" si="20"/>
        <v>1.59</v>
      </c>
      <c r="IP330" s="345"/>
    </row>
    <row r="331" spans="1:250" ht="12.75" customHeight="1">
      <c r="A331" s="14"/>
      <c r="B331" s="13" t="s">
        <v>485</v>
      </c>
      <c r="C331" s="14" t="s">
        <v>97</v>
      </c>
      <c r="D331" s="12"/>
      <c r="E331" s="12">
        <v>11</v>
      </c>
      <c r="F331" s="12"/>
      <c r="G331" s="119">
        <v>54</v>
      </c>
      <c r="H331" s="54"/>
      <c r="IP331" s="345"/>
    </row>
    <row r="332" spans="1:250" ht="12.75" customHeight="1">
      <c r="A332" s="14"/>
      <c r="B332" s="13" t="s">
        <v>486</v>
      </c>
      <c r="C332" s="14" t="s">
        <v>97</v>
      </c>
      <c r="D332" s="12"/>
      <c r="E332" s="12">
        <v>11</v>
      </c>
      <c r="F332" s="12"/>
      <c r="G332" s="119">
        <v>54</v>
      </c>
      <c r="H332" s="54"/>
      <c r="IP332" s="345"/>
    </row>
    <row r="333" spans="1:250" ht="14.25" customHeight="1">
      <c r="A333" s="14"/>
      <c r="B333" s="13" t="s">
        <v>487</v>
      </c>
      <c r="C333" s="14" t="s">
        <v>97</v>
      </c>
      <c r="D333" s="12">
        <v>8</v>
      </c>
      <c r="E333" s="12">
        <v>9</v>
      </c>
      <c r="F333" s="12">
        <v>34</v>
      </c>
      <c r="G333" s="119">
        <v>54</v>
      </c>
      <c r="H333" s="54">
        <f t="shared" si="20"/>
        <v>1.59</v>
      </c>
      <c r="IP333" s="345"/>
    </row>
    <row r="334" spans="1:250" ht="14.25" customHeight="1">
      <c r="A334" s="14"/>
      <c r="B334" s="13" t="s">
        <v>488</v>
      </c>
      <c r="C334" s="69"/>
      <c r="D334" s="128"/>
      <c r="E334" s="12">
        <v>9</v>
      </c>
      <c r="F334" s="128"/>
      <c r="G334" s="119">
        <v>54</v>
      </c>
      <c r="H334" s="54"/>
      <c r="IP334" s="345"/>
    </row>
    <row r="335" spans="1:250" ht="13.5" customHeight="1">
      <c r="A335" s="14"/>
      <c r="B335" s="13" t="s">
        <v>189</v>
      </c>
      <c r="C335" s="69" t="s">
        <v>97</v>
      </c>
      <c r="D335" s="128">
        <v>5</v>
      </c>
      <c r="E335" s="12">
        <v>8</v>
      </c>
      <c r="F335" s="128">
        <v>24</v>
      </c>
      <c r="G335" s="119">
        <v>38</v>
      </c>
      <c r="H335" s="54">
        <f t="shared" si="20"/>
        <v>1.58</v>
      </c>
      <c r="IP335" s="345"/>
    </row>
    <row r="336" spans="1:250" ht="15" customHeight="1">
      <c r="A336" s="14"/>
      <c r="B336" s="13" t="s">
        <v>190</v>
      </c>
      <c r="C336" s="14" t="s">
        <v>97</v>
      </c>
      <c r="D336" s="12">
        <v>9</v>
      </c>
      <c r="E336" s="12">
        <v>12</v>
      </c>
      <c r="F336" s="12">
        <v>38</v>
      </c>
      <c r="G336" s="119">
        <v>65</v>
      </c>
      <c r="H336" s="54">
        <f t="shared" si="20"/>
        <v>1.71</v>
      </c>
      <c r="IP336" s="345"/>
    </row>
    <row r="337" spans="1:250" ht="14.25" customHeight="1">
      <c r="A337" s="14"/>
      <c r="B337" s="13" t="s">
        <v>191</v>
      </c>
      <c r="C337" s="14" t="s">
        <v>97</v>
      </c>
      <c r="D337" s="12">
        <v>9</v>
      </c>
      <c r="E337" s="12">
        <v>12</v>
      </c>
      <c r="F337" s="12">
        <v>38</v>
      </c>
      <c r="G337" s="119">
        <v>53</v>
      </c>
      <c r="H337" s="54">
        <f t="shared" si="20"/>
        <v>1.39</v>
      </c>
      <c r="IP337" s="345"/>
    </row>
    <row r="338" spans="1:250" ht="12.75">
      <c r="A338" s="14"/>
      <c r="B338" s="13" t="s">
        <v>192</v>
      </c>
      <c r="C338" s="14" t="s">
        <v>97</v>
      </c>
      <c r="D338" s="12">
        <v>9</v>
      </c>
      <c r="E338" s="12">
        <v>8</v>
      </c>
      <c r="F338" s="12">
        <v>30</v>
      </c>
      <c r="G338" s="119">
        <v>38</v>
      </c>
      <c r="H338" s="54">
        <f t="shared" si="20"/>
        <v>1.27</v>
      </c>
      <c r="IP338" s="345"/>
    </row>
    <row r="339" spans="1:250" ht="13.5" customHeight="1">
      <c r="A339" s="14"/>
      <c r="B339" s="13" t="s">
        <v>193</v>
      </c>
      <c r="C339" s="14" t="s">
        <v>97</v>
      </c>
      <c r="D339" s="12">
        <v>5</v>
      </c>
      <c r="E339" s="12">
        <v>11</v>
      </c>
      <c r="F339" s="12">
        <v>34</v>
      </c>
      <c r="G339" s="119">
        <v>51</v>
      </c>
      <c r="H339" s="54">
        <f t="shared" si="20"/>
        <v>1.5</v>
      </c>
      <c r="IP339" s="345"/>
    </row>
    <row r="340" spans="1:250" ht="12.75">
      <c r="A340" s="14"/>
      <c r="B340" s="13" t="s">
        <v>194</v>
      </c>
      <c r="C340" s="14" t="s">
        <v>97</v>
      </c>
      <c r="D340" s="12">
        <v>8</v>
      </c>
      <c r="E340" s="12">
        <v>13</v>
      </c>
      <c r="F340" s="12">
        <v>34</v>
      </c>
      <c r="G340" s="119">
        <v>55</v>
      </c>
      <c r="H340" s="54">
        <f t="shared" si="20"/>
        <v>1.62</v>
      </c>
      <c r="IP340" s="345"/>
    </row>
    <row r="341" spans="1:250" ht="12.75">
      <c r="A341" s="14"/>
      <c r="B341" s="13" t="s">
        <v>489</v>
      </c>
      <c r="C341" s="14" t="s">
        <v>97</v>
      </c>
      <c r="D341" s="12"/>
      <c r="E341" s="12">
        <v>26</v>
      </c>
      <c r="F341" s="12"/>
      <c r="G341" s="119">
        <v>102</v>
      </c>
      <c r="H341" s="54"/>
      <c r="IP341" s="345"/>
    </row>
    <row r="342" spans="1:250" ht="14.25" customHeight="1">
      <c r="A342" s="14"/>
      <c r="B342" s="13" t="s">
        <v>195</v>
      </c>
      <c r="C342" s="14" t="s">
        <v>97</v>
      </c>
      <c r="D342" s="12">
        <v>7.5</v>
      </c>
      <c r="E342" s="3">
        <v>6</v>
      </c>
      <c r="F342" s="3">
        <v>31</v>
      </c>
      <c r="G342" s="98">
        <v>49</v>
      </c>
      <c r="H342" s="55">
        <f t="shared" si="20"/>
        <v>1.58</v>
      </c>
      <c r="IP342" s="345"/>
    </row>
    <row r="343" spans="1:250" ht="14.25" customHeight="1">
      <c r="A343" s="14"/>
      <c r="B343" s="13" t="s">
        <v>196</v>
      </c>
      <c r="C343" s="14" t="s">
        <v>97</v>
      </c>
      <c r="D343" s="12">
        <v>7.5</v>
      </c>
      <c r="E343" s="3">
        <v>6</v>
      </c>
      <c r="F343" s="3">
        <v>31</v>
      </c>
      <c r="G343" s="332">
        <v>61</v>
      </c>
      <c r="H343" s="327">
        <f t="shared" si="20"/>
        <v>1.97</v>
      </c>
      <c r="IP343" s="347">
        <v>0.2</v>
      </c>
    </row>
    <row r="344" spans="1:250" ht="12.75">
      <c r="A344" s="14"/>
      <c r="B344" s="13" t="s">
        <v>197</v>
      </c>
      <c r="C344" s="14" t="s">
        <v>97</v>
      </c>
      <c r="D344" s="12">
        <v>8</v>
      </c>
      <c r="E344" s="12">
        <v>11</v>
      </c>
      <c r="F344" s="12">
        <v>56</v>
      </c>
      <c r="G344" s="119">
        <v>79</v>
      </c>
      <c r="H344" s="54">
        <f t="shared" si="20"/>
        <v>1.41</v>
      </c>
      <c r="IP344" s="345"/>
    </row>
    <row r="345" spans="1:250" ht="13.5" customHeight="1">
      <c r="A345" s="14"/>
      <c r="B345" s="13" t="s">
        <v>198</v>
      </c>
      <c r="C345" s="14" t="s">
        <v>97</v>
      </c>
      <c r="D345" s="12">
        <v>12</v>
      </c>
      <c r="E345" s="12">
        <v>15</v>
      </c>
      <c r="F345" s="12">
        <v>50</v>
      </c>
      <c r="G345" s="119">
        <v>74</v>
      </c>
      <c r="H345" s="54">
        <f t="shared" si="20"/>
        <v>1.48</v>
      </c>
      <c r="IP345" s="345"/>
    </row>
    <row r="346" spans="1:250" ht="14.25" customHeight="1">
      <c r="A346" s="14"/>
      <c r="B346" s="13" t="s">
        <v>199</v>
      </c>
      <c r="C346" s="14" t="s">
        <v>97</v>
      </c>
      <c r="D346" s="12">
        <v>25</v>
      </c>
      <c r="E346" s="3">
        <v>29</v>
      </c>
      <c r="F346" s="3">
        <v>104</v>
      </c>
      <c r="G346" s="98">
        <v>198</v>
      </c>
      <c r="H346" s="55">
        <f t="shared" si="20"/>
        <v>1.9</v>
      </c>
      <c r="IP346" s="345"/>
    </row>
    <row r="347" spans="1:250" ht="12.75">
      <c r="A347" s="14"/>
      <c r="B347" s="13" t="s">
        <v>200</v>
      </c>
      <c r="C347" s="14" t="s">
        <v>97</v>
      </c>
      <c r="D347" s="12">
        <v>8</v>
      </c>
      <c r="E347" s="12">
        <v>8</v>
      </c>
      <c r="F347" s="12">
        <v>24</v>
      </c>
      <c r="G347" s="119">
        <v>42</v>
      </c>
      <c r="H347" s="54">
        <f t="shared" si="20"/>
        <v>1.75</v>
      </c>
      <c r="IP347" s="345"/>
    </row>
    <row r="348" spans="1:250" ht="12.75">
      <c r="A348" s="14"/>
      <c r="B348" s="13" t="s">
        <v>201</v>
      </c>
      <c r="C348" s="14" t="s">
        <v>97</v>
      </c>
      <c r="D348" s="12">
        <v>8</v>
      </c>
      <c r="E348" s="12">
        <v>9</v>
      </c>
      <c r="F348" s="12">
        <v>64</v>
      </c>
      <c r="G348" s="119">
        <v>99</v>
      </c>
      <c r="H348" s="54">
        <f t="shared" si="20"/>
        <v>1.55</v>
      </c>
      <c r="IP348" s="345"/>
    </row>
    <row r="349" spans="1:250" ht="12.75">
      <c r="A349" s="14"/>
      <c r="B349" s="13" t="s">
        <v>202</v>
      </c>
      <c r="C349" s="14" t="s">
        <v>97</v>
      </c>
      <c r="D349" s="12">
        <v>8</v>
      </c>
      <c r="E349" s="12">
        <v>9</v>
      </c>
      <c r="F349" s="12">
        <v>71</v>
      </c>
      <c r="G349" s="119">
        <v>79</v>
      </c>
      <c r="H349" s="54">
        <f t="shared" si="20"/>
        <v>1.11</v>
      </c>
      <c r="IP349" s="345"/>
    </row>
    <row r="350" spans="1:250" ht="12.75">
      <c r="A350" s="14"/>
      <c r="B350" s="13" t="s">
        <v>203</v>
      </c>
      <c r="C350" s="14" t="s">
        <v>97</v>
      </c>
      <c r="D350" s="12">
        <v>8</v>
      </c>
      <c r="E350" s="12">
        <v>11</v>
      </c>
      <c r="F350" s="12">
        <v>39</v>
      </c>
      <c r="G350" s="119">
        <v>52</v>
      </c>
      <c r="H350" s="54">
        <f t="shared" si="20"/>
        <v>1.33</v>
      </c>
      <c r="IP350" s="345"/>
    </row>
    <row r="351" spans="1:250" ht="12.75">
      <c r="A351" s="14"/>
      <c r="B351" s="13" t="s">
        <v>204</v>
      </c>
      <c r="C351" s="14" t="s">
        <v>97</v>
      </c>
      <c r="D351" s="12">
        <v>8</v>
      </c>
      <c r="E351" s="12">
        <v>11</v>
      </c>
      <c r="F351" s="12">
        <v>39</v>
      </c>
      <c r="G351" s="119">
        <v>48</v>
      </c>
      <c r="H351" s="54">
        <f t="shared" si="20"/>
        <v>1.23</v>
      </c>
      <c r="IP351" s="345"/>
    </row>
    <row r="352" spans="1:250" ht="12.75">
      <c r="A352" s="14"/>
      <c r="B352" s="13" t="s">
        <v>205</v>
      </c>
      <c r="C352" s="14" t="s">
        <v>97</v>
      </c>
      <c r="D352" s="12">
        <v>8</v>
      </c>
      <c r="E352" s="3">
        <v>11</v>
      </c>
      <c r="F352" s="3">
        <v>67</v>
      </c>
      <c r="G352" s="98">
        <v>89</v>
      </c>
      <c r="H352" s="55">
        <f t="shared" si="20"/>
        <v>1.33</v>
      </c>
      <c r="IP352" s="345"/>
    </row>
    <row r="353" spans="1:250" ht="12.75">
      <c r="A353" s="14"/>
      <c r="B353" s="13" t="s">
        <v>206</v>
      </c>
      <c r="C353" s="14" t="s">
        <v>97</v>
      </c>
      <c r="D353" s="12">
        <v>8</v>
      </c>
      <c r="E353" s="12">
        <v>14</v>
      </c>
      <c r="F353" s="12">
        <v>34</v>
      </c>
      <c r="G353" s="119">
        <v>57</v>
      </c>
      <c r="H353" s="54">
        <f t="shared" si="20"/>
        <v>1.68</v>
      </c>
      <c r="IP353" s="345"/>
    </row>
    <row r="354" spans="1:250" ht="13.5" customHeight="1">
      <c r="A354" s="14"/>
      <c r="B354" s="13" t="s">
        <v>207</v>
      </c>
      <c r="C354" s="14" t="s">
        <v>97</v>
      </c>
      <c r="D354" s="12">
        <v>8</v>
      </c>
      <c r="E354" s="12">
        <v>26</v>
      </c>
      <c r="F354" s="12">
        <v>67</v>
      </c>
      <c r="G354" s="119">
        <v>115</v>
      </c>
      <c r="H354" s="54">
        <f t="shared" si="20"/>
        <v>1.72</v>
      </c>
      <c r="IP354" s="345"/>
    </row>
    <row r="355" spans="1:250" ht="15" customHeight="1">
      <c r="A355" s="14"/>
      <c r="B355" s="13" t="s">
        <v>208</v>
      </c>
      <c r="C355" s="14" t="s">
        <v>97</v>
      </c>
      <c r="D355" s="12">
        <v>16</v>
      </c>
      <c r="E355" s="12">
        <v>19</v>
      </c>
      <c r="F355" s="12">
        <v>67</v>
      </c>
      <c r="G355" s="119">
        <v>123</v>
      </c>
      <c r="H355" s="54">
        <f t="shared" si="20"/>
        <v>1.84</v>
      </c>
      <c r="IP355" s="345"/>
    </row>
    <row r="356" spans="1:250" ht="12.75">
      <c r="A356" s="14"/>
      <c r="B356" s="13" t="s">
        <v>209</v>
      </c>
      <c r="C356" s="14" t="s">
        <v>97</v>
      </c>
      <c r="D356" s="3">
        <v>4</v>
      </c>
      <c r="E356" s="3">
        <v>7</v>
      </c>
      <c r="F356" s="3">
        <v>17</v>
      </c>
      <c r="G356" s="332">
        <v>33</v>
      </c>
      <c r="H356" s="327">
        <f t="shared" si="20"/>
        <v>1.94</v>
      </c>
      <c r="IP356" s="347">
        <v>0.05</v>
      </c>
    </row>
    <row r="357" spans="1:250" ht="13.5" customHeight="1">
      <c r="A357" s="14"/>
      <c r="B357" s="13" t="s">
        <v>210</v>
      </c>
      <c r="C357" s="14" t="s">
        <v>97</v>
      </c>
      <c r="D357" s="3">
        <v>6</v>
      </c>
      <c r="E357" s="3">
        <v>9</v>
      </c>
      <c r="F357" s="3">
        <v>30</v>
      </c>
      <c r="G357" s="98">
        <v>55</v>
      </c>
      <c r="H357" s="55">
        <f t="shared" si="20"/>
        <v>1.83</v>
      </c>
      <c r="IP357" s="345"/>
    </row>
    <row r="358" spans="1:250" ht="13.5" customHeight="1">
      <c r="A358" s="14"/>
      <c r="B358" s="13" t="s">
        <v>211</v>
      </c>
      <c r="C358" s="14" t="s">
        <v>97</v>
      </c>
      <c r="D358" s="12">
        <v>8</v>
      </c>
      <c r="E358" s="3">
        <v>15</v>
      </c>
      <c r="F358" s="3">
        <v>39</v>
      </c>
      <c r="G358" s="98">
        <v>64</v>
      </c>
      <c r="H358" s="55">
        <f t="shared" si="20"/>
        <v>1.64</v>
      </c>
      <c r="IP358" s="345"/>
    </row>
    <row r="359" spans="1:250" ht="14.25" customHeight="1">
      <c r="A359" s="14"/>
      <c r="B359" s="13" t="s">
        <v>212</v>
      </c>
      <c r="C359" s="14" t="s">
        <v>97</v>
      </c>
      <c r="D359" s="12">
        <v>18</v>
      </c>
      <c r="E359" s="12">
        <v>27</v>
      </c>
      <c r="F359" s="12">
        <v>75</v>
      </c>
      <c r="G359" s="119">
        <v>115</v>
      </c>
      <c r="H359" s="54">
        <f t="shared" si="20"/>
        <v>1.53</v>
      </c>
      <c r="IP359" s="345"/>
    </row>
    <row r="360" spans="1:250" ht="12.75">
      <c r="A360" s="14"/>
      <c r="B360" s="13" t="s">
        <v>213</v>
      </c>
      <c r="C360" s="14" t="s">
        <v>97</v>
      </c>
      <c r="D360" s="12">
        <v>8</v>
      </c>
      <c r="E360" s="3">
        <v>11</v>
      </c>
      <c r="F360" s="3">
        <v>77</v>
      </c>
      <c r="G360" s="98">
        <v>83</v>
      </c>
      <c r="H360" s="55">
        <f t="shared" si="20"/>
        <v>1.08</v>
      </c>
      <c r="IP360" s="345"/>
    </row>
    <row r="361" spans="1:250" ht="13.5" customHeight="1">
      <c r="A361" s="14"/>
      <c r="B361" s="13" t="s">
        <v>214</v>
      </c>
      <c r="C361" s="14" t="s">
        <v>97</v>
      </c>
      <c r="D361" s="12">
        <v>40.5</v>
      </c>
      <c r="E361" s="3">
        <v>40.5</v>
      </c>
      <c r="F361" s="3">
        <v>168</v>
      </c>
      <c r="G361" s="98">
        <v>223</v>
      </c>
      <c r="H361" s="55">
        <f t="shared" si="20"/>
        <v>1.33</v>
      </c>
      <c r="IP361" s="345"/>
    </row>
    <row r="362" spans="1:250" ht="12.75" customHeight="1">
      <c r="A362" s="14"/>
      <c r="B362" s="13" t="s">
        <v>215</v>
      </c>
      <c r="C362" s="14" t="s">
        <v>97</v>
      </c>
      <c r="D362" s="12">
        <v>8</v>
      </c>
      <c r="E362" s="3">
        <v>12</v>
      </c>
      <c r="F362" s="3">
        <v>34</v>
      </c>
      <c r="G362" s="98">
        <v>53</v>
      </c>
      <c r="H362" s="55">
        <f t="shared" si="20"/>
        <v>1.56</v>
      </c>
      <c r="IP362" s="345"/>
    </row>
    <row r="363" spans="1:250" ht="12.75" customHeight="1">
      <c r="A363" s="57"/>
      <c r="B363" s="13" t="s">
        <v>490</v>
      </c>
      <c r="C363" s="14" t="s">
        <v>97</v>
      </c>
      <c r="D363" s="12"/>
      <c r="E363" s="3">
        <v>14.5</v>
      </c>
      <c r="F363" s="3"/>
      <c r="G363" s="98">
        <v>65</v>
      </c>
      <c r="H363" s="55"/>
      <c r="IP363" s="345"/>
    </row>
    <row r="364" spans="1:250" ht="12.75" customHeight="1">
      <c r="A364" s="57"/>
      <c r="B364" s="13" t="s">
        <v>491</v>
      </c>
      <c r="C364" s="14" t="s">
        <v>97</v>
      </c>
      <c r="D364" s="12"/>
      <c r="E364" s="3">
        <v>10</v>
      </c>
      <c r="F364" s="3"/>
      <c r="G364" s="98">
        <v>55</v>
      </c>
      <c r="H364" s="55"/>
      <c r="IP364" s="345"/>
    </row>
    <row r="365" spans="1:250" ht="12.75" customHeight="1">
      <c r="A365" s="57"/>
      <c r="B365" s="13" t="s">
        <v>492</v>
      </c>
      <c r="C365" s="14" t="s">
        <v>97</v>
      </c>
      <c r="D365" s="12"/>
      <c r="E365" s="3">
        <v>8</v>
      </c>
      <c r="F365" s="3"/>
      <c r="G365" s="98">
        <v>57</v>
      </c>
      <c r="H365" s="55"/>
      <c r="IP365" s="345"/>
    </row>
    <row r="366" spans="1:250" ht="12.75" customHeight="1">
      <c r="A366" s="57"/>
      <c r="B366" s="129" t="s">
        <v>493</v>
      </c>
      <c r="C366" s="14" t="s">
        <v>97</v>
      </c>
      <c r="D366" s="12"/>
      <c r="E366" s="3">
        <v>11</v>
      </c>
      <c r="F366" s="3"/>
      <c r="G366" s="98">
        <v>77</v>
      </c>
      <c r="H366" s="55"/>
      <c r="IP366" s="345"/>
    </row>
    <row r="367" spans="1:250" ht="12.75" customHeight="1">
      <c r="A367" s="57"/>
      <c r="B367" s="13" t="s">
        <v>494</v>
      </c>
      <c r="C367" s="14" t="s">
        <v>97</v>
      </c>
      <c r="D367" s="12"/>
      <c r="E367" s="3">
        <v>6</v>
      </c>
      <c r="F367" s="3"/>
      <c r="G367" s="98">
        <v>31</v>
      </c>
      <c r="H367" s="55"/>
      <c r="IP367" s="345"/>
    </row>
    <row r="368" spans="1:250" ht="12.75" customHeight="1">
      <c r="A368" s="61">
        <v>12</v>
      </c>
      <c r="B368" s="389" t="s">
        <v>449</v>
      </c>
      <c r="C368" s="389"/>
      <c r="D368" s="389"/>
      <c r="E368" s="389"/>
      <c r="F368" s="389"/>
      <c r="G368" s="389"/>
      <c r="H368" s="389"/>
      <c r="IP368" s="345"/>
    </row>
    <row r="369" spans="1:250" ht="13.5" customHeight="1">
      <c r="A369" s="14"/>
      <c r="B369" s="16" t="s">
        <v>495</v>
      </c>
      <c r="C369" s="14" t="s">
        <v>97</v>
      </c>
      <c r="D369" s="12">
        <v>50</v>
      </c>
      <c r="E369" s="12">
        <v>50</v>
      </c>
      <c r="F369" s="12">
        <v>207</v>
      </c>
      <c r="G369" s="12">
        <v>284</v>
      </c>
      <c r="H369" s="54">
        <f>G369/F369</f>
        <v>1.37</v>
      </c>
      <c r="IP369" s="345"/>
    </row>
    <row r="370" spans="1:250" ht="12" customHeight="1">
      <c r="A370" s="14"/>
      <c r="B370" s="16" t="s">
        <v>496</v>
      </c>
      <c r="C370" s="14" t="s">
        <v>97</v>
      </c>
      <c r="D370" s="12">
        <v>50</v>
      </c>
      <c r="E370" s="12">
        <v>46</v>
      </c>
      <c r="F370" s="3">
        <v>310</v>
      </c>
      <c r="G370" s="12">
        <v>323</v>
      </c>
      <c r="H370" s="54">
        <f>G370/F370</f>
        <v>1.04</v>
      </c>
      <c r="IP370" s="345"/>
    </row>
    <row r="371" spans="1:250" ht="13.5" customHeight="1">
      <c r="A371" s="14"/>
      <c r="B371" s="26" t="s">
        <v>497</v>
      </c>
      <c r="C371" s="14" t="s">
        <v>97</v>
      </c>
      <c r="D371" s="12">
        <v>30</v>
      </c>
      <c r="E371" s="12">
        <v>50</v>
      </c>
      <c r="F371" s="3">
        <v>227</v>
      </c>
      <c r="G371" s="3">
        <v>349</v>
      </c>
      <c r="H371" s="55">
        <f>G371/F371</f>
        <v>1.54</v>
      </c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360"/>
    </row>
    <row r="372" spans="1:250" ht="13.5" customHeight="1">
      <c r="A372" s="14"/>
      <c r="B372" s="26" t="s">
        <v>586</v>
      </c>
      <c r="C372" s="14" t="s">
        <v>97</v>
      </c>
      <c r="D372" s="12"/>
      <c r="E372" s="12">
        <v>50</v>
      </c>
      <c r="F372" s="3"/>
      <c r="G372" s="3">
        <v>646</v>
      </c>
      <c r="H372" s="55"/>
      <c r="IP372" s="345"/>
    </row>
    <row r="373" spans="1:250" ht="12.75" customHeight="1">
      <c r="A373" s="14"/>
      <c r="B373" s="13" t="s">
        <v>450</v>
      </c>
      <c r="C373" s="14" t="s">
        <v>97</v>
      </c>
      <c r="D373" s="12">
        <v>75</v>
      </c>
      <c r="E373" s="12">
        <v>43</v>
      </c>
      <c r="F373" s="12">
        <v>227</v>
      </c>
      <c r="G373" s="12">
        <v>308</v>
      </c>
      <c r="H373" s="54">
        <f>G373/F373</f>
        <v>1.36</v>
      </c>
      <c r="IP373" s="345"/>
    </row>
    <row r="374" spans="1:250" ht="12.75">
      <c r="A374" s="14"/>
      <c r="B374" s="13" t="s">
        <v>498</v>
      </c>
      <c r="C374" s="14" t="s">
        <v>97</v>
      </c>
      <c r="D374" s="12">
        <v>55</v>
      </c>
      <c r="E374" s="3">
        <v>55</v>
      </c>
      <c r="F374" s="3">
        <v>288</v>
      </c>
      <c r="G374" s="3">
        <v>295</v>
      </c>
      <c r="H374" s="55">
        <f>G374/F374</f>
        <v>1.02</v>
      </c>
      <c r="IP374" s="345"/>
    </row>
    <row r="375" spans="1:250" ht="12.75" customHeight="1" hidden="1">
      <c r="A375" s="14"/>
      <c r="B375" s="13"/>
      <c r="C375" s="14"/>
      <c r="D375" s="130"/>
      <c r="E375" s="130"/>
      <c r="F375" s="81"/>
      <c r="G375" s="125">
        <f>F375*1.12</f>
        <v>0</v>
      </c>
      <c r="H375" s="126"/>
      <c r="IP375" s="345"/>
    </row>
    <row r="376" spans="1:250" ht="12.75">
      <c r="A376" s="14"/>
      <c r="B376" s="27" t="s">
        <v>499</v>
      </c>
      <c r="C376" s="14" t="s">
        <v>97</v>
      </c>
      <c r="D376" s="12">
        <v>50</v>
      </c>
      <c r="E376" s="3">
        <v>80</v>
      </c>
      <c r="F376" s="3">
        <v>349</v>
      </c>
      <c r="G376" s="98">
        <v>604</v>
      </c>
      <c r="H376" s="55">
        <f>G376/F376</f>
        <v>1.73</v>
      </c>
      <c r="IP376" s="345"/>
    </row>
    <row r="377" spans="1:250" ht="12.75">
      <c r="A377" s="14"/>
      <c r="B377" s="27" t="s">
        <v>500</v>
      </c>
      <c r="C377" s="14" t="s">
        <v>97</v>
      </c>
      <c r="D377" s="12">
        <v>60</v>
      </c>
      <c r="E377" s="3">
        <v>43.6</v>
      </c>
      <c r="F377" s="7">
        <v>248</v>
      </c>
      <c r="G377" s="98">
        <v>270</v>
      </c>
      <c r="H377" s="55">
        <f>G377/F377</f>
        <v>1.09</v>
      </c>
      <c r="IP377" s="345"/>
    </row>
    <row r="378" spans="1:250" ht="12.75">
      <c r="A378" s="14"/>
      <c r="B378" s="27" t="s">
        <v>501</v>
      </c>
      <c r="C378" s="14" t="s">
        <v>97</v>
      </c>
      <c r="D378" s="12"/>
      <c r="E378" s="3">
        <v>18</v>
      </c>
      <c r="F378" s="7"/>
      <c r="G378" s="98">
        <v>146</v>
      </c>
      <c r="H378" s="55"/>
      <c r="IP378" s="345"/>
    </row>
    <row r="379" spans="1:250" ht="12.75">
      <c r="A379" s="14"/>
      <c r="B379" s="27" t="s">
        <v>502</v>
      </c>
      <c r="C379" s="14" t="s">
        <v>97</v>
      </c>
      <c r="D379" s="12"/>
      <c r="E379" s="3">
        <v>43</v>
      </c>
      <c r="F379" s="7"/>
      <c r="G379" s="98">
        <v>349</v>
      </c>
      <c r="H379" s="55"/>
      <c r="IP379" s="345"/>
    </row>
    <row r="380" spans="1:250" ht="12.75">
      <c r="A380" s="14"/>
      <c r="B380" s="27" t="s">
        <v>503</v>
      </c>
      <c r="C380" s="14" t="s">
        <v>97</v>
      </c>
      <c r="D380" s="12"/>
      <c r="E380" s="3">
        <v>28.5</v>
      </c>
      <c r="F380" s="7"/>
      <c r="G380" s="98">
        <v>176</v>
      </c>
      <c r="H380" s="55"/>
      <c r="IP380" s="345"/>
    </row>
    <row r="381" spans="1:250" ht="12.75">
      <c r="A381" s="14"/>
      <c r="B381" s="27" t="s">
        <v>504</v>
      </c>
      <c r="C381" s="14" t="s">
        <v>97</v>
      </c>
      <c r="D381" s="12"/>
      <c r="E381" s="3">
        <v>59</v>
      </c>
      <c r="F381" s="7"/>
      <c r="G381" s="98">
        <v>419</v>
      </c>
      <c r="H381" s="55"/>
      <c r="IP381" s="345"/>
    </row>
    <row r="382" spans="1:250" ht="12.75">
      <c r="A382" s="14"/>
      <c r="B382" s="27" t="s">
        <v>505</v>
      </c>
      <c r="C382" s="14" t="s">
        <v>97</v>
      </c>
      <c r="D382" s="12"/>
      <c r="E382" s="3">
        <v>34.5</v>
      </c>
      <c r="F382" s="7"/>
      <c r="G382" s="98">
        <v>289</v>
      </c>
      <c r="H382" s="55"/>
      <c r="IP382" s="345"/>
    </row>
    <row r="383" spans="1:250" ht="12.75">
      <c r="A383" s="14"/>
      <c r="B383" s="27" t="s">
        <v>506</v>
      </c>
      <c r="C383" s="14" t="s">
        <v>97</v>
      </c>
      <c r="D383" s="12"/>
      <c r="E383" s="3">
        <v>34.5</v>
      </c>
      <c r="F383" s="7"/>
      <c r="G383" s="98">
        <v>224</v>
      </c>
      <c r="H383" s="55"/>
      <c r="IP383" s="345"/>
    </row>
    <row r="384" spans="1:250" ht="12.75">
      <c r="A384" s="14"/>
      <c r="B384" s="27" t="s">
        <v>507</v>
      </c>
      <c r="C384" s="14" t="s">
        <v>97</v>
      </c>
      <c r="D384" s="12"/>
      <c r="E384" s="3">
        <v>34.5</v>
      </c>
      <c r="F384" s="7"/>
      <c r="G384" s="98">
        <v>249</v>
      </c>
      <c r="H384" s="55"/>
      <c r="IP384" s="345"/>
    </row>
    <row r="385" spans="1:250" ht="12.75">
      <c r="A385" s="14"/>
      <c r="B385" s="27" t="s">
        <v>508</v>
      </c>
      <c r="C385" s="14" t="s">
        <v>97</v>
      </c>
      <c r="D385" s="12"/>
      <c r="E385" s="3">
        <v>60</v>
      </c>
      <c r="F385" s="7"/>
      <c r="G385" s="98">
        <v>278</v>
      </c>
      <c r="H385" s="55"/>
      <c r="IP385" s="345"/>
    </row>
    <row r="386" spans="1:250" ht="12.75">
      <c r="A386" s="14"/>
      <c r="B386" s="27" t="s">
        <v>509</v>
      </c>
      <c r="C386" s="14" t="s">
        <v>97</v>
      </c>
      <c r="D386" s="12"/>
      <c r="E386" s="3">
        <v>50</v>
      </c>
      <c r="F386" s="7"/>
      <c r="G386" s="98">
        <v>236</v>
      </c>
      <c r="H386" s="55"/>
      <c r="IP386" s="345"/>
    </row>
    <row r="387" spans="1:250" ht="12.75">
      <c r="A387" s="14"/>
      <c r="B387" s="27" t="s">
        <v>510</v>
      </c>
      <c r="C387" s="14" t="s">
        <v>97</v>
      </c>
      <c r="D387" s="12"/>
      <c r="E387" s="3">
        <v>50</v>
      </c>
      <c r="F387" s="7"/>
      <c r="G387" s="98">
        <v>236</v>
      </c>
      <c r="H387" s="55"/>
      <c r="IP387" s="345"/>
    </row>
    <row r="388" spans="1:250" ht="12.75">
      <c r="A388" s="14"/>
      <c r="B388" s="27" t="s">
        <v>511</v>
      </c>
      <c r="C388" s="14" t="s">
        <v>97</v>
      </c>
      <c r="D388" s="12"/>
      <c r="E388" s="3">
        <v>70</v>
      </c>
      <c r="F388" s="7"/>
      <c r="G388" s="98">
        <v>340</v>
      </c>
      <c r="H388" s="55"/>
      <c r="IP388" s="345"/>
    </row>
    <row r="389" spans="1:250" ht="12.75">
      <c r="A389" s="14"/>
      <c r="B389" s="27" t="s">
        <v>512</v>
      </c>
      <c r="C389" s="14" t="s">
        <v>97</v>
      </c>
      <c r="D389" s="12"/>
      <c r="E389" s="3">
        <v>20</v>
      </c>
      <c r="F389" s="7"/>
      <c r="G389" s="98">
        <v>93</v>
      </c>
      <c r="H389" s="55"/>
      <c r="IP389" s="345"/>
    </row>
    <row r="390" spans="1:250" ht="12.75">
      <c r="A390" s="14"/>
      <c r="B390" s="27" t="s">
        <v>513</v>
      </c>
      <c r="C390" s="14" t="s">
        <v>97</v>
      </c>
      <c r="D390" s="12"/>
      <c r="E390" s="3">
        <v>28</v>
      </c>
      <c r="F390" s="7"/>
      <c r="G390" s="98">
        <v>135</v>
      </c>
      <c r="H390" s="55"/>
      <c r="IP390" s="345"/>
    </row>
    <row r="391" spans="1:250" ht="12.75">
      <c r="A391" s="14"/>
      <c r="B391" s="27" t="s">
        <v>514</v>
      </c>
      <c r="C391" s="14" t="s">
        <v>97</v>
      </c>
      <c r="D391" s="12"/>
      <c r="E391" s="3">
        <v>25</v>
      </c>
      <c r="F391" s="7"/>
      <c r="G391" s="98">
        <v>119</v>
      </c>
      <c r="H391" s="55"/>
      <c r="IP391" s="345"/>
    </row>
    <row r="392" spans="1:250" ht="12.75">
      <c r="A392" s="14"/>
      <c r="B392" s="27" t="s">
        <v>515</v>
      </c>
      <c r="C392" s="14" t="s">
        <v>97</v>
      </c>
      <c r="D392" s="12"/>
      <c r="E392" s="3">
        <v>25</v>
      </c>
      <c r="F392" s="7"/>
      <c r="G392" s="98">
        <v>127</v>
      </c>
      <c r="H392" s="55"/>
      <c r="IP392" s="345"/>
    </row>
    <row r="393" spans="1:250" ht="12.75">
      <c r="A393" s="14"/>
      <c r="B393" s="27" t="s">
        <v>516</v>
      </c>
      <c r="C393" s="14" t="s">
        <v>97</v>
      </c>
      <c r="D393" s="12"/>
      <c r="E393" s="3">
        <v>50</v>
      </c>
      <c r="F393" s="7"/>
      <c r="G393" s="98">
        <v>268</v>
      </c>
      <c r="H393" s="55"/>
      <c r="IP393" s="345"/>
    </row>
    <row r="394" spans="1:250" ht="12.75">
      <c r="A394" s="14"/>
      <c r="B394" s="27" t="s">
        <v>517</v>
      </c>
      <c r="C394" s="14" t="s">
        <v>97</v>
      </c>
      <c r="D394" s="12"/>
      <c r="E394" s="3">
        <v>25</v>
      </c>
      <c r="F394" s="7"/>
      <c r="G394" s="98">
        <v>172</v>
      </c>
      <c r="H394" s="55"/>
      <c r="IP394" s="345"/>
    </row>
    <row r="395" spans="1:250" ht="12.75">
      <c r="A395" s="14"/>
      <c r="B395" s="27" t="s">
        <v>518</v>
      </c>
      <c r="C395" s="14" t="s">
        <v>97</v>
      </c>
      <c r="D395" s="12"/>
      <c r="E395" s="3">
        <v>20</v>
      </c>
      <c r="F395" s="7"/>
      <c r="G395" s="98">
        <v>112</v>
      </c>
      <c r="H395" s="55"/>
      <c r="IP395" s="345"/>
    </row>
    <row r="396" spans="1:250" ht="12.75">
      <c r="A396" s="14"/>
      <c r="B396" s="27" t="s">
        <v>519</v>
      </c>
      <c r="C396" s="14" t="s">
        <v>97</v>
      </c>
      <c r="D396" s="12"/>
      <c r="E396" s="3">
        <v>100</v>
      </c>
      <c r="F396" s="7"/>
      <c r="G396" s="98">
        <v>464</v>
      </c>
      <c r="H396" s="55"/>
      <c r="IP396" s="345"/>
    </row>
    <row r="397" spans="1:250" ht="12.75">
      <c r="A397" s="14"/>
      <c r="B397" s="27" t="s">
        <v>520</v>
      </c>
      <c r="C397" s="14" t="s">
        <v>97</v>
      </c>
      <c r="D397" s="12"/>
      <c r="E397" s="3">
        <v>60</v>
      </c>
      <c r="F397" s="7"/>
      <c r="G397" s="98">
        <v>333</v>
      </c>
      <c r="H397" s="55"/>
      <c r="IP397" s="345"/>
    </row>
    <row r="398" spans="1:250" ht="12.75">
      <c r="A398" s="14"/>
      <c r="B398" s="27" t="s">
        <v>521</v>
      </c>
      <c r="C398" s="14" t="s">
        <v>97</v>
      </c>
      <c r="D398" s="12"/>
      <c r="E398" s="3">
        <v>20</v>
      </c>
      <c r="F398" s="7"/>
      <c r="G398" s="98">
        <v>118</v>
      </c>
      <c r="H398" s="55"/>
      <c r="IP398" s="345"/>
    </row>
    <row r="399" spans="1:250" ht="14.25" customHeight="1">
      <c r="A399" s="44">
        <v>13</v>
      </c>
      <c r="B399" s="389" t="s">
        <v>451</v>
      </c>
      <c r="C399" s="389"/>
      <c r="D399" s="393"/>
      <c r="E399" s="393"/>
      <c r="F399" s="393"/>
      <c r="G399" s="393"/>
      <c r="H399" s="393"/>
      <c r="IP399" s="345"/>
    </row>
    <row r="400" spans="1:250" ht="13.5" customHeight="1">
      <c r="A400" s="14"/>
      <c r="B400" s="30" t="s">
        <v>216</v>
      </c>
      <c r="C400" s="57" t="s">
        <v>217</v>
      </c>
      <c r="D400" s="131"/>
      <c r="E400" s="131">
        <v>10</v>
      </c>
      <c r="F400" s="131"/>
      <c r="G400" s="132">
        <v>36</v>
      </c>
      <c r="H400" s="84"/>
      <c r="IP400" s="345"/>
    </row>
    <row r="401" spans="1:250" ht="13.5" customHeight="1">
      <c r="A401" s="14"/>
      <c r="B401" s="30" t="s">
        <v>216</v>
      </c>
      <c r="C401" s="57" t="s">
        <v>522</v>
      </c>
      <c r="D401" s="131">
        <v>20</v>
      </c>
      <c r="E401" s="131"/>
      <c r="F401" s="131">
        <v>64</v>
      </c>
      <c r="G401" s="132"/>
      <c r="H401" s="84"/>
      <c r="IP401" s="345"/>
    </row>
    <row r="402" spans="1:250" ht="12.75" customHeight="1">
      <c r="A402" s="14"/>
      <c r="B402" s="13" t="s">
        <v>218</v>
      </c>
      <c r="C402" s="57" t="s">
        <v>71</v>
      </c>
      <c r="D402" s="131">
        <v>10</v>
      </c>
      <c r="E402" s="131">
        <v>10</v>
      </c>
      <c r="F402" s="131">
        <v>21</v>
      </c>
      <c r="G402" s="132">
        <v>27</v>
      </c>
      <c r="H402" s="84">
        <f aca="true" t="shared" si="21" ref="H402:H416">G402/F402</f>
        <v>1.29</v>
      </c>
      <c r="IP402" s="345"/>
    </row>
    <row r="403" spans="1:250" ht="13.5" customHeight="1">
      <c r="A403" s="14"/>
      <c r="B403" s="13" t="s">
        <v>219</v>
      </c>
      <c r="C403" s="57" t="s">
        <v>71</v>
      </c>
      <c r="D403" s="131">
        <v>10</v>
      </c>
      <c r="E403" s="131">
        <v>10</v>
      </c>
      <c r="F403" s="131">
        <v>21</v>
      </c>
      <c r="G403" s="132">
        <v>27</v>
      </c>
      <c r="H403" s="84">
        <f t="shared" si="21"/>
        <v>1.29</v>
      </c>
      <c r="IP403" s="345"/>
    </row>
    <row r="404" spans="1:250" ht="12.75">
      <c r="A404" s="14"/>
      <c r="B404" s="13" t="s">
        <v>220</v>
      </c>
      <c r="C404" s="57" t="s">
        <v>71</v>
      </c>
      <c r="D404" s="131">
        <v>10</v>
      </c>
      <c r="E404" s="131">
        <v>10</v>
      </c>
      <c r="F404" s="131">
        <v>21</v>
      </c>
      <c r="G404" s="132">
        <v>27</v>
      </c>
      <c r="H404" s="84">
        <f t="shared" si="21"/>
        <v>1.29</v>
      </c>
      <c r="IP404" s="345"/>
    </row>
    <row r="405" spans="1:250" ht="15.75" customHeight="1">
      <c r="A405" s="14"/>
      <c r="B405" s="13" t="s">
        <v>221</v>
      </c>
      <c r="C405" s="57" t="s">
        <v>71</v>
      </c>
      <c r="D405" s="131">
        <v>10</v>
      </c>
      <c r="E405" s="131">
        <v>10</v>
      </c>
      <c r="F405" s="131">
        <v>21</v>
      </c>
      <c r="G405" s="132">
        <v>27</v>
      </c>
      <c r="H405" s="84">
        <f t="shared" si="21"/>
        <v>1.29</v>
      </c>
      <c r="IP405" s="345"/>
    </row>
    <row r="406" spans="1:250" ht="15.75" customHeight="1">
      <c r="A406" s="31"/>
      <c r="B406" s="30" t="s">
        <v>222</v>
      </c>
      <c r="C406" s="46" t="s">
        <v>71</v>
      </c>
      <c r="D406" s="131">
        <v>10</v>
      </c>
      <c r="E406" s="131">
        <v>10</v>
      </c>
      <c r="F406" s="131">
        <v>21</v>
      </c>
      <c r="G406" s="132">
        <v>27</v>
      </c>
      <c r="H406" s="84">
        <f t="shared" si="21"/>
        <v>1.29</v>
      </c>
      <c r="IP406" s="345"/>
    </row>
    <row r="407" spans="1:250" ht="13.5" customHeight="1">
      <c r="A407" s="14"/>
      <c r="B407" s="13" t="s">
        <v>223</v>
      </c>
      <c r="C407" s="57" t="s">
        <v>71</v>
      </c>
      <c r="D407" s="131">
        <v>10</v>
      </c>
      <c r="E407" s="131">
        <v>10</v>
      </c>
      <c r="F407" s="131">
        <v>21</v>
      </c>
      <c r="G407" s="132">
        <v>27</v>
      </c>
      <c r="H407" s="84">
        <f t="shared" si="21"/>
        <v>1.29</v>
      </c>
      <c r="IP407" s="345"/>
    </row>
    <row r="408" spans="1:250" ht="15" customHeight="1">
      <c r="A408" s="14"/>
      <c r="B408" s="13" t="s">
        <v>224</v>
      </c>
      <c r="C408" s="57" t="s">
        <v>71</v>
      </c>
      <c r="D408" s="131">
        <v>10</v>
      </c>
      <c r="E408" s="131">
        <v>10</v>
      </c>
      <c r="F408" s="131">
        <v>21</v>
      </c>
      <c r="G408" s="132">
        <v>27</v>
      </c>
      <c r="H408" s="84">
        <f t="shared" si="21"/>
        <v>1.29</v>
      </c>
      <c r="IP408" s="345"/>
    </row>
    <row r="409" spans="1:250" ht="12.75">
      <c r="A409" s="14"/>
      <c r="B409" s="13" t="s">
        <v>225</v>
      </c>
      <c r="C409" s="57" t="s">
        <v>71</v>
      </c>
      <c r="D409" s="131">
        <v>10</v>
      </c>
      <c r="E409" s="131">
        <v>10</v>
      </c>
      <c r="F409" s="131">
        <v>21</v>
      </c>
      <c r="G409" s="132">
        <v>27</v>
      </c>
      <c r="H409" s="84">
        <f t="shared" si="21"/>
        <v>1.29</v>
      </c>
      <c r="IP409" s="345"/>
    </row>
    <row r="410" spans="1:250" ht="12.75" customHeight="1">
      <c r="A410" s="14"/>
      <c r="B410" s="13" t="s">
        <v>226</v>
      </c>
      <c r="C410" s="57" t="s">
        <v>71</v>
      </c>
      <c r="D410" s="131">
        <v>10</v>
      </c>
      <c r="E410" s="131">
        <v>10</v>
      </c>
      <c r="F410" s="131">
        <v>21</v>
      </c>
      <c r="G410" s="132">
        <v>27</v>
      </c>
      <c r="H410" s="84">
        <f t="shared" si="21"/>
        <v>1.29</v>
      </c>
      <c r="IP410" s="345"/>
    </row>
    <row r="411" spans="1:250" ht="15.75" customHeight="1">
      <c r="A411" s="14"/>
      <c r="B411" s="13" t="s">
        <v>227</v>
      </c>
      <c r="C411" s="57" t="s">
        <v>71</v>
      </c>
      <c r="D411" s="131">
        <v>20</v>
      </c>
      <c r="E411" s="118">
        <v>20</v>
      </c>
      <c r="F411" s="118">
        <v>43</v>
      </c>
      <c r="G411" s="106">
        <v>53</v>
      </c>
      <c r="H411" s="103">
        <f t="shared" si="21"/>
        <v>1.23</v>
      </c>
      <c r="IP411" s="345"/>
    </row>
    <row r="412" spans="1:250" ht="15" customHeight="1">
      <c r="A412" s="14"/>
      <c r="B412" s="13" t="s">
        <v>228</v>
      </c>
      <c r="C412" s="57" t="s">
        <v>71</v>
      </c>
      <c r="D412" s="131">
        <v>5</v>
      </c>
      <c r="E412" s="131">
        <v>5</v>
      </c>
      <c r="F412" s="131">
        <v>11</v>
      </c>
      <c r="G412" s="132">
        <v>14</v>
      </c>
      <c r="H412" s="84">
        <f t="shared" si="21"/>
        <v>1.27</v>
      </c>
      <c r="IP412" s="345"/>
    </row>
    <row r="413" spans="1:250" ht="12.75">
      <c r="A413" s="14"/>
      <c r="B413" s="13" t="s">
        <v>229</v>
      </c>
      <c r="C413" s="57" t="s">
        <v>71</v>
      </c>
      <c r="D413" s="131">
        <v>5</v>
      </c>
      <c r="E413" s="131">
        <v>5</v>
      </c>
      <c r="F413" s="131">
        <v>11</v>
      </c>
      <c r="G413" s="132">
        <v>14</v>
      </c>
      <c r="H413" s="84">
        <f t="shared" si="21"/>
        <v>1.27</v>
      </c>
      <c r="IP413" s="345"/>
    </row>
    <row r="414" spans="1:250" ht="12.75">
      <c r="A414" s="14"/>
      <c r="B414" s="13" t="s">
        <v>230</v>
      </c>
      <c r="C414" s="57" t="s">
        <v>71</v>
      </c>
      <c r="D414" s="131">
        <v>5</v>
      </c>
      <c r="E414" s="131">
        <v>5</v>
      </c>
      <c r="F414" s="131">
        <v>11</v>
      </c>
      <c r="G414" s="132">
        <v>14</v>
      </c>
      <c r="H414" s="84">
        <f t="shared" si="21"/>
        <v>1.27</v>
      </c>
      <c r="IP414" s="345"/>
    </row>
    <row r="415" spans="1:250" ht="12.75">
      <c r="A415" s="17"/>
      <c r="B415" s="16" t="s">
        <v>231</v>
      </c>
      <c r="C415" s="18" t="s">
        <v>71</v>
      </c>
      <c r="D415" s="131">
        <v>30</v>
      </c>
      <c r="E415" s="131">
        <v>30</v>
      </c>
      <c r="F415" s="131">
        <v>64</v>
      </c>
      <c r="G415" s="132">
        <v>78</v>
      </c>
      <c r="H415" s="84">
        <f t="shared" si="21"/>
        <v>1.22</v>
      </c>
      <c r="IP415" s="345"/>
    </row>
    <row r="416" spans="1:250" ht="15" customHeight="1">
      <c r="A416" s="14"/>
      <c r="B416" s="13" t="s">
        <v>232</v>
      </c>
      <c r="C416" s="57" t="s">
        <v>71</v>
      </c>
      <c r="D416" s="131">
        <v>8</v>
      </c>
      <c r="E416" s="131">
        <v>10</v>
      </c>
      <c r="F416" s="131">
        <v>27</v>
      </c>
      <c r="G416" s="333">
        <v>53</v>
      </c>
      <c r="H416" s="334">
        <f t="shared" si="21"/>
        <v>1.96</v>
      </c>
      <c r="IP416" s="347">
        <v>0.05</v>
      </c>
    </row>
    <row r="417" spans="1:250" ht="12" customHeight="1">
      <c r="A417" s="61">
        <v>14</v>
      </c>
      <c r="B417" s="389" t="s">
        <v>452</v>
      </c>
      <c r="C417" s="389"/>
      <c r="D417" s="397"/>
      <c r="E417" s="397"/>
      <c r="F417" s="397"/>
      <c r="G417" s="397"/>
      <c r="H417" s="388"/>
      <c r="IP417" s="345"/>
    </row>
    <row r="418" spans="1:250" ht="12.75" customHeight="1">
      <c r="A418" s="17"/>
      <c r="B418" s="37" t="s">
        <v>453</v>
      </c>
      <c r="C418" s="5"/>
      <c r="D418" s="71"/>
      <c r="E418" s="14"/>
      <c r="F418" s="17"/>
      <c r="G418" s="57"/>
      <c r="H418" s="90"/>
      <c r="IP418" s="345"/>
    </row>
    <row r="419" spans="1:250" ht="12.75">
      <c r="A419" s="5"/>
      <c r="B419" s="13" t="s">
        <v>454</v>
      </c>
      <c r="C419" s="5" t="s">
        <v>97</v>
      </c>
      <c r="D419" s="3">
        <v>15</v>
      </c>
      <c r="E419" s="3">
        <v>28.5</v>
      </c>
      <c r="F419" s="3">
        <v>171</v>
      </c>
      <c r="G419" s="100">
        <v>190</v>
      </c>
      <c r="H419" s="103">
        <f aca="true" t="shared" si="22" ref="H419:H433">G419/F419</f>
        <v>1.11</v>
      </c>
      <c r="IP419" s="345"/>
    </row>
    <row r="420" spans="1:250" ht="14.25" customHeight="1">
      <c r="A420" s="5"/>
      <c r="B420" s="13" t="s">
        <v>523</v>
      </c>
      <c r="C420" s="5" t="s">
        <v>97</v>
      </c>
      <c r="D420" s="3">
        <v>15</v>
      </c>
      <c r="E420" s="3">
        <v>28.5</v>
      </c>
      <c r="F420" s="3">
        <v>171</v>
      </c>
      <c r="G420" s="100">
        <v>190</v>
      </c>
      <c r="H420" s="103">
        <f t="shared" si="22"/>
        <v>1.11</v>
      </c>
      <c r="IP420" s="345"/>
    </row>
    <row r="421" spans="1:250" ht="14.25" customHeight="1">
      <c r="A421" s="5"/>
      <c r="B421" s="13" t="s">
        <v>524</v>
      </c>
      <c r="C421" s="5" t="s">
        <v>97</v>
      </c>
      <c r="D421" s="3">
        <v>15</v>
      </c>
      <c r="E421" s="3">
        <v>28.5</v>
      </c>
      <c r="F421" s="3">
        <v>171</v>
      </c>
      <c r="G421" s="100">
        <v>190</v>
      </c>
      <c r="H421" s="103">
        <f t="shared" si="22"/>
        <v>1.11</v>
      </c>
      <c r="IP421" s="345"/>
    </row>
    <row r="422" spans="1:250" ht="15" customHeight="1">
      <c r="A422" s="5"/>
      <c r="B422" s="13" t="s">
        <v>233</v>
      </c>
      <c r="C422" s="5" t="s">
        <v>97</v>
      </c>
      <c r="D422" s="3">
        <v>15</v>
      </c>
      <c r="E422" s="3">
        <v>28.5</v>
      </c>
      <c r="F422" s="3">
        <v>171</v>
      </c>
      <c r="G422" s="100">
        <v>191</v>
      </c>
      <c r="H422" s="103">
        <f t="shared" si="22"/>
        <v>1.12</v>
      </c>
      <c r="IP422" s="345"/>
    </row>
    <row r="423" spans="1:250" ht="13.5" customHeight="1">
      <c r="A423" s="5"/>
      <c r="B423" s="13" t="s">
        <v>234</v>
      </c>
      <c r="C423" s="5" t="s">
        <v>97</v>
      </c>
      <c r="D423" s="3">
        <v>20</v>
      </c>
      <c r="E423" s="3">
        <v>41.5</v>
      </c>
      <c r="F423" s="3">
        <v>139</v>
      </c>
      <c r="G423" s="100">
        <v>201</v>
      </c>
      <c r="H423" s="103">
        <f t="shared" si="22"/>
        <v>1.45</v>
      </c>
      <c r="IP423" s="345"/>
    </row>
    <row r="424" spans="1:250" ht="13.5" customHeight="1">
      <c r="A424" s="5"/>
      <c r="B424" s="13" t="s">
        <v>235</v>
      </c>
      <c r="C424" s="5" t="s">
        <v>97</v>
      </c>
      <c r="D424" s="3">
        <v>20</v>
      </c>
      <c r="E424" s="3">
        <v>41.5</v>
      </c>
      <c r="F424" s="3">
        <v>140</v>
      </c>
      <c r="G424" s="100">
        <v>201</v>
      </c>
      <c r="H424" s="103">
        <f t="shared" si="22"/>
        <v>1.44</v>
      </c>
      <c r="IP424" s="345"/>
    </row>
    <row r="425" spans="1:250" ht="15" customHeight="1">
      <c r="A425" s="5"/>
      <c r="B425" s="13" t="s">
        <v>236</v>
      </c>
      <c r="C425" s="5" t="s">
        <v>97</v>
      </c>
      <c r="D425" s="3">
        <v>20</v>
      </c>
      <c r="E425" s="3">
        <v>41.5</v>
      </c>
      <c r="F425" s="3">
        <v>174</v>
      </c>
      <c r="G425" s="100">
        <v>238</v>
      </c>
      <c r="H425" s="103">
        <f t="shared" si="22"/>
        <v>1.37</v>
      </c>
      <c r="IP425" s="345"/>
    </row>
    <row r="426" spans="1:250" ht="15" customHeight="1">
      <c r="A426" s="5"/>
      <c r="B426" s="13" t="s">
        <v>237</v>
      </c>
      <c r="C426" s="5" t="s">
        <v>97</v>
      </c>
      <c r="D426" s="3">
        <v>20</v>
      </c>
      <c r="E426" s="3">
        <v>41.5</v>
      </c>
      <c r="F426" s="3">
        <v>179</v>
      </c>
      <c r="G426" s="100">
        <v>239</v>
      </c>
      <c r="H426" s="103">
        <f t="shared" si="22"/>
        <v>1.34</v>
      </c>
      <c r="IP426" s="345"/>
    </row>
    <row r="427" spans="1:250" ht="14.25" customHeight="1">
      <c r="A427" s="5"/>
      <c r="B427" s="13" t="s">
        <v>238</v>
      </c>
      <c r="C427" s="5" t="s">
        <v>97</v>
      </c>
      <c r="D427" s="3">
        <v>20</v>
      </c>
      <c r="E427" s="3">
        <v>41.5</v>
      </c>
      <c r="F427" s="3">
        <v>187</v>
      </c>
      <c r="G427" s="100">
        <v>238</v>
      </c>
      <c r="H427" s="103">
        <f t="shared" si="22"/>
        <v>1.27</v>
      </c>
      <c r="IP427" s="345"/>
    </row>
    <row r="428" spans="1:250" ht="15" customHeight="1">
      <c r="A428" s="5"/>
      <c r="B428" s="13" t="s">
        <v>239</v>
      </c>
      <c r="C428" s="5" t="s">
        <v>97</v>
      </c>
      <c r="D428" s="3">
        <v>20</v>
      </c>
      <c r="E428" s="3">
        <v>41.5</v>
      </c>
      <c r="F428" s="3">
        <v>189</v>
      </c>
      <c r="G428" s="100">
        <v>238</v>
      </c>
      <c r="H428" s="103">
        <f t="shared" si="22"/>
        <v>1.26</v>
      </c>
      <c r="IP428" s="345"/>
    </row>
    <row r="429" spans="1:250" ht="14.25" customHeight="1">
      <c r="A429" s="5"/>
      <c r="B429" s="13" t="s">
        <v>240</v>
      </c>
      <c r="C429" s="5" t="s">
        <v>97</v>
      </c>
      <c r="D429" s="3">
        <v>20</v>
      </c>
      <c r="E429" s="3">
        <v>41.5</v>
      </c>
      <c r="F429" s="3">
        <v>151</v>
      </c>
      <c r="G429" s="100">
        <v>198</v>
      </c>
      <c r="H429" s="103">
        <f t="shared" si="22"/>
        <v>1.31</v>
      </c>
      <c r="IP429" s="345"/>
    </row>
    <row r="430" spans="1:250" ht="15" customHeight="1">
      <c r="A430" s="5"/>
      <c r="B430" s="13" t="s">
        <v>241</v>
      </c>
      <c r="C430" s="5" t="s">
        <v>97</v>
      </c>
      <c r="D430" s="3">
        <v>20</v>
      </c>
      <c r="E430" s="6">
        <v>41.5</v>
      </c>
      <c r="F430" s="6">
        <v>187</v>
      </c>
      <c r="G430" s="133">
        <v>238</v>
      </c>
      <c r="H430" s="105">
        <f t="shared" si="22"/>
        <v>1.27</v>
      </c>
      <c r="IP430" s="345"/>
    </row>
    <row r="431" spans="1:250" ht="14.25" customHeight="1">
      <c r="A431" s="5"/>
      <c r="B431" s="13" t="s">
        <v>242</v>
      </c>
      <c r="C431" s="5" t="s">
        <v>97</v>
      </c>
      <c r="D431" s="23">
        <v>20</v>
      </c>
      <c r="E431" s="118">
        <v>41.5</v>
      </c>
      <c r="F431" s="118">
        <v>193</v>
      </c>
      <c r="G431" s="106">
        <v>211</v>
      </c>
      <c r="H431" s="103">
        <f t="shared" si="22"/>
        <v>1.09</v>
      </c>
      <c r="IP431" s="345"/>
    </row>
    <row r="432" spans="1:250" ht="24.75" customHeight="1">
      <c r="A432" s="9"/>
      <c r="B432" s="16" t="s">
        <v>243</v>
      </c>
      <c r="C432" s="9" t="s">
        <v>97</v>
      </c>
      <c r="D432" s="134">
        <v>20</v>
      </c>
      <c r="E432" s="118">
        <v>41.5</v>
      </c>
      <c r="F432" s="118">
        <v>217</v>
      </c>
      <c r="G432" s="106">
        <v>226</v>
      </c>
      <c r="H432" s="103">
        <f t="shared" si="22"/>
        <v>1.04</v>
      </c>
      <c r="IP432" s="345"/>
    </row>
    <row r="433" spans="1:250" ht="15" customHeight="1">
      <c r="A433" s="67"/>
      <c r="B433" s="120" t="s">
        <v>244</v>
      </c>
      <c r="C433" s="117" t="s">
        <v>97</v>
      </c>
      <c r="D433" s="135">
        <v>20</v>
      </c>
      <c r="E433" s="118">
        <v>41.5</v>
      </c>
      <c r="F433" s="118">
        <v>86</v>
      </c>
      <c r="G433" s="335">
        <v>177</v>
      </c>
      <c r="H433" s="336">
        <f t="shared" si="22"/>
        <v>2.06</v>
      </c>
      <c r="IP433" s="347">
        <v>0.05</v>
      </c>
    </row>
    <row r="434" spans="1:250" ht="16.5" customHeight="1">
      <c r="A434" s="114"/>
      <c r="B434" s="88" t="s">
        <v>542</v>
      </c>
      <c r="C434" s="117" t="s">
        <v>97</v>
      </c>
      <c r="D434" s="118"/>
      <c r="E434" s="118">
        <v>41.5</v>
      </c>
      <c r="F434" s="118"/>
      <c r="G434" s="106">
        <v>347</v>
      </c>
      <c r="H434" s="103"/>
      <c r="IP434" s="345"/>
    </row>
    <row r="435" spans="1:250" ht="16.5" customHeight="1">
      <c r="A435" s="114"/>
      <c r="B435" s="88" t="s">
        <v>543</v>
      </c>
      <c r="C435" s="117" t="s">
        <v>97</v>
      </c>
      <c r="D435" s="118"/>
      <c r="E435" s="118">
        <v>41.5</v>
      </c>
      <c r="F435" s="118"/>
      <c r="G435" s="106">
        <v>340</v>
      </c>
      <c r="H435" s="103"/>
      <c r="IP435" s="345"/>
    </row>
    <row r="436" spans="1:250" ht="12.75" customHeight="1">
      <c r="A436" s="44">
        <v>15</v>
      </c>
      <c r="B436" s="388" t="s">
        <v>455</v>
      </c>
      <c r="C436" s="388"/>
      <c r="D436" s="388"/>
      <c r="E436" s="388"/>
      <c r="F436" s="388"/>
      <c r="G436" s="388"/>
      <c r="H436" s="388"/>
      <c r="IP436" s="345"/>
    </row>
    <row r="437" spans="1:250" ht="27" customHeight="1">
      <c r="A437" s="90"/>
      <c r="B437" s="260" t="s">
        <v>245</v>
      </c>
      <c r="C437" s="90" t="s">
        <v>97</v>
      </c>
      <c r="D437" s="90">
        <v>45</v>
      </c>
      <c r="E437" s="90">
        <v>45</v>
      </c>
      <c r="F437" s="90">
        <v>900</v>
      </c>
      <c r="G437" s="261">
        <v>1108</v>
      </c>
      <c r="H437" s="140">
        <f aca="true" t="shared" si="23" ref="H437:H442">G437/F437</f>
        <v>1.23</v>
      </c>
      <c r="IP437" s="345"/>
    </row>
    <row r="438" spans="1:250" ht="26.25" customHeight="1">
      <c r="A438" s="73"/>
      <c r="B438" s="72" t="s">
        <v>246</v>
      </c>
      <c r="C438" s="73" t="s">
        <v>97</v>
      </c>
      <c r="D438" s="73">
        <v>60</v>
      </c>
      <c r="E438" s="73">
        <v>60</v>
      </c>
      <c r="F438" s="73">
        <v>1223</v>
      </c>
      <c r="G438" s="137">
        <v>1458</v>
      </c>
      <c r="H438" s="259">
        <f t="shared" si="23"/>
        <v>1.19</v>
      </c>
      <c r="IP438" s="345"/>
    </row>
    <row r="439" spans="1:250" ht="25.5" customHeight="1">
      <c r="A439" s="17"/>
      <c r="B439" s="4" t="s">
        <v>247</v>
      </c>
      <c r="C439" s="17" t="s">
        <v>97</v>
      </c>
      <c r="D439" s="17"/>
      <c r="E439" s="17">
        <v>70</v>
      </c>
      <c r="F439" s="17"/>
      <c r="G439" s="138">
        <v>1547</v>
      </c>
      <c r="H439" s="140"/>
      <c r="IP439" s="345"/>
    </row>
    <row r="440" spans="1:250" ht="24.75" customHeight="1">
      <c r="A440" s="17"/>
      <c r="B440" s="19" t="s">
        <v>248</v>
      </c>
      <c r="C440" s="17" t="s">
        <v>97</v>
      </c>
      <c r="D440" s="14"/>
      <c r="E440" s="14">
        <v>80</v>
      </c>
      <c r="F440" s="14"/>
      <c r="G440" s="139">
        <v>1637</v>
      </c>
      <c r="H440" s="140"/>
      <c r="IP440" s="345"/>
    </row>
    <row r="441" spans="1:250" ht="24.75" customHeight="1">
      <c r="A441" s="73"/>
      <c r="B441" s="4" t="s">
        <v>249</v>
      </c>
      <c r="C441" s="17" t="s">
        <v>97</v>
      </c>
      <c r="D441" s="14"/>
      <c r="E441" s="14">
        <v>100</v>
      </c>
      <c r="F441" s="14"/>
      <c r="G441" s="139">
        <v>4126</v>
      </c>
      <c r="H441" s="140"/>
      <c r="IP441" s="345"/>
    </row>
    <row r="442" spans="1:250" ht="27.75" customHeight="1">
      <c r="A442" s="73"/>
      <c r="B442" s="74" t="s">
        <v>525</v>
      </c>
      <c r="C442" s="14" t="s">
        <v>89</v>
      </c>
      <c r="D442" s="28">
        <v>15</v>
      </c>
      <c r="E442" s="28">
        <v>15</v>
      </c>
      <c r="F442" s="28">
        <v>168</v>
      </c>
      <c r="G442" s="142">
        <v>284</v>
      </c>
      <c r="H442" s="91">
        <f t="shared" si="23"/>
        <v>1.69</v>
      </c>
      <c r="IP442" s="345"/>
    </row>
    <row r="443" spans="1:250" ht="12.75" customHeight="1">
      <c r="A443" s="44">
        <v>16</v>
      </c>
      <c r="B443" s="389" t="s">
        <v>456</v>
      </c>
      <c r="C443" s="389"/>
      <c r="D443" s="389"/>
      <c r="E443" s="389"/>
      <c r="F443" s="389"/>
      <c r="G443" s="389"/>
      <c r="H443" s="388"/>
      <c r="IP443" s="345"/>
    </row>
    <row r="444" spans="1:250" ht="14.25" customHeight="1">
      <c r="A444" s="14"/>
      <c r="B444" s="13" t="s">
        <v>251</v>
      </c>
      <c r="C444" s="14" t="s">
        <v>69</v>
      </c>
      <c r="D444" s="17">
        <v>30</v>
      </c>
      <c r="E444" s="17">
        <v>30</v>
      </c>
      <c r="F444" s="5">
        <v>325</v>
      </c>
      <c r="G444" s="144">
        <v>571</v>
      </c>
      <c r="H444" s="91">
        <f>G444/F444</f>
        <v>1.76</v>
      </c>
      <c r="IP444" s="345"/>
    </row>
    <row r="445" spans="1:250" ht="24" customHeight="1">
      <c r="A445" s="14"/>
      <c r="B445" s="13" t="s">
        <v>252</v>
      </c>
      <c r="C445" s="14" t="s">
        <v>69</v>
      </c>
      <c r="D445" s="17">
        <v>30</v>
      </c>
      <c r="E445" s="17">
        <v>30</v>
      </c>
      <c r="F445" s="14">
        <v>890</v>
      </c>
      <c r="G445" s="137">
        <v>1086</v>
      </c>
      <c r="H445" s="140">
        <f>G445/F445</f>
        <v>1.22</v>
      </c>
      <c r="IP445" s="345"/>
    </row>
    <row r="446" spans="1:250" ht="12.75">
      <c r="A446" s="17"/>
      <c r="B446" s="13" t="s">
        <v>253</v>
      </c>
      <c r="C446" s="14" t="s">
        <v>69</v>
      </c>
      <c r="D446" s="14">
        <v>35</v>
      </c>
      <c r="E446" s="14">
        <v>35</v>
      </c>
      <c r="F446" s="14">
        <v>504</v>
      </c>
      <c r="G446" s="139">
        <v>709</v>
      </c>
      <c r="H446" s="140">
        <f>G446/F446</f>
        <v>1.41</v>
      </c>
      <c r="IP446" s="345"/>
    </row>
    <row r="447" spans="1:250" ht="25.5" customHeight="1">
      <c r="A447" s="14"/>
      <c r="B447" s="13" t="s">
        <v>254</v>
      </c>
      <c r="C447" s="14" t="s">
        <v>69</v>
      </c>
      <c r="D447" s="14">
        <v>35</v>
      </c>
      <c r="E447" s="14">
        <v>35</v>
      </c>
      <c r="F447" s="5">
        <v>1039</v>
      </c>
      <c r="G447" s="144">
        <v>1203</v>
      </c>
      <c r="H447" s="91">
        <f>G447/F447</f>
        <v>1.16</v>
      </c>
      <c r="IP447" s="345"/>
    </row>
    <row r="448" spans="1:250" ht="12.75" customHeight="1">
      <c r="A448" s="5"/>
      <c r="B448" s="13" t="s">
        <v>255</v>
      </c>
      <c r="C448" s="5" t="s">
        <v>69</v>
      </c>
      <c r="D448" s="5">
        <v>20</v>
      </c>
      <c r="E448" s="5">
        <v>20</v>
      </c>
      <c r="F448" s="5">
        <v>78</v>
      </c>
      <c r="G448" s="139">
        <v>151</v>
      </c>
      <c r="H448" s="91">
        <f aca="true" t="shared" si="24" ref="H448:H453">G448/F448</f>
        <v>1.94</v>
      </c>
      <c r="IP448" s="345"/>
    </row>
    <row r="449" spans="1:250" ht="14.25" customHeight="1">
      <c r="A449" s="9"/>
      <c r="B449" s="37" t="s">
        <v>457</v>
      </c>
      <c r="C449" s="9" t="s">
        <v>69</v>
      </c>
      <c r="D449" s="9">
        <v>20</v>
      </c>
      <c r="E449" s="9">
        <v>20</v>
      </c>
      <c r="F449" s="9">
        <v>86</v>
      </c>
      <c r="G449" s="18">
        <v>152</v>
      </c>
      <c r="H449" s="91">
        <f t="shared" si="24"/>
        <v>1.77</v>
      </c>
      <c r="IP449" s="345"/>
    </row>
    <row r="450" spans="1:250" ht="14.25" customHeight="1">
      <c r="A450" s="5"/>
      <c r="B450" s="13" t="s">
        <v>257</v>
      </c>
      <c r="C450" s="5" t="s">
        <v>69</v>
      </c>
      <c r="D450" s="5">
        <v>20</v>
      </c>
      <c r="E450" s="5">
        <v>20</v>
      </c>
      <c r="F450" s="5">
        <v>86</v>
      </c>
      <c r="G450" s="139">
        <v>152</v>
      </c>
      <c r="H450" s="91">
        <f t="shared" si="24"/>
        <v>1.77</v>
      </c>
      <c r="IP450" s="345"/>
    </row>
    <row r="451" spans="1:250" ht="27.75" customHeight="1">
      <c r="A451" s="9"/>
      <c r="B451" s="13" t="s">
        <v>258</v>
      </c>
      <c r="C451" s="9" t="s">
        <v>69</v>
      </c>
      <c r="D451" s="9">
        <v>20</v>
      </c>
      <c r="E451" s="9">
        <v>20</v>
      </c>
      <c r="F451" s="9">
        <v>97</v>
      </c>
      <c r="G451" s="138">
        <v>177</v>
      </c>
      <c r="H451" s="91">
        <f t="shared" si="24"/>
        <v>1.82</v>
      </c>
      <c r="IP451" s="345"/>
    </row>
    <row r="452" spans="1:250" ht="13.5" customHeight="1">
      <c r="A452" s="8"/>
      <c r="B452" s="22" t="s">
        <v>478</v>
      </c>
      <c r="C452" s="9" t="s">
        <v>69</v>
      </c>
      <c r="D452" s="9">
        <v>6</v>
      </c>
      <c r="E452" s="9">
        <v>6</v>
      </c>
      <c r="F452" s="14">
        <v>25</v>
      </c>
      <c r="G452" s="337">
        <v>52</v>
      </c>
      <c r="H452" s="338">
        <f t="shared" si="24"/>
        <v>2.08</v>
      </c>
      <c r="IP452" s="347">
        <v>0.05</v>
      </c>
    </row>
    <row r="453" spans="1:250" ht="13.5" customHeight="1">
      <c r="A453" s="8"/>
      <c r="B453" s="38" t="s">
        <v>259</v>
      </c>
      <c r="C453" s="17" t="s">
        <v>69</v>
      </c>
      <c r="D453" s="14">
        <v>6</v>
      </c>
      <c r="E453" s="14">
        <v>6</v>
      </c>
      <c r="F453" s="71">
        <v>45</v>
      </c>
      <c r="G453" s="139">
        <v>86</v>
      </c>
      <c r="H453" s="140">
        <f t="shared" si="24"/>
        <v>1.91</v>
      </c>
      <c r="IP453" s="345"/>
    </row>
    <row r="454" spans="1:250" ht="13.5" customHeight="1">
      <c r="A454" s="14"/>
      <c r="B454" s="13" t="s">
        <v>458</v>
      </c>
      <c r="C454" s="5" t="s">
        <v>260</v>
      </c>
      <c r="D454" s="5">
        <v>20</v>
      </c>
      <c r="E454" s="5">
        <v>20</v>
      </c>
      <c r="F454" s="5">
        <v>78</v>
      </c>
      <c r="G454" s="339">
        <v>284</v>
      </c>
      <c r="H454" s="340">
        <f>G454/F454</f>
        <v>3.64</v>
      </c>
      <c r="IP454" s="347">
        <v>0.05</v>
      </c>
    </row>
    <row r="455" spans="1:250" ht="14.25" customHeight="1">
      <c r="A455" s="61">
        <v>17</v>
      </c>
      <c r="B455" s="389" t="s">
        <v>459</v>
      </c>
      <c r="C455" s="389"/>
      <c r="D455" s="389"/>
      <c r="E455" s="389"/>
      <c r="F455" s="389"/>
      <c r="G455" s="389"/>
      <c r="H455" s="388"/>
      <c r="IP455" s="345"/>
    </row>
    <row r="456" spans="1:250" ht="12.75" customHeight="1">
      <c r="A456" s="31"/>
      <c r="B456" s="30" t="s">
        <v>561</v>
      </c>
      <c r="C456" s="31" t="s">
        <v>460</v>
      </c>
      <c r="D456" s="31"/>
      <c r="E456" s="31"/>
      <c r="F456" s="31">
        <v>392</v>
      </c>
      <c r="G456" s="89">
        <v>651</v>
      </c>
      <c r="H456" s="140">
        <f aca="true" t="shared" si="25" ref="H456:H482">G456/F456</f>
        <v>1.66</v>
      </c>
      <c r="IP456" s="345"/>
    </row>
    <row r="457" spans="1:250" ht="14.25" customHeight="1">
      <c r="A457" s="14"/>
      <c r="B457" s="13" t="s">
        <v>587</v>
      </c>
      <c r="C457" s="31" t="s">
        <v>460</v>
      </c>
      <c r="D457" s="14"/>
      <c r="E457" s="14"/>
      <c r="F457" s="14">
        <v>370</v>
      </c>
      <c r="G457" s="57">
        <v>632</v>
      </c>
      <c r="H457" s="140">
        <f t="shared" si="25"/>
        <v>1.71</v>
      </c>
      <c r="IP457" s="345"/>
    </row>
    <row r="458" spans="1:250" ht="15.75" customHeight="1">
      <c r="A458" s="14"/>
      <c r="B458" s="13" t="s">
        <v>563</v>
      </c>
      <c r="C458" s="31" t="s">
        <v>460</v>
      </c>
      <c r="D458" s="14"/>
      <c r="E458" s="14"/>
      <c r="F458" s="14">
        <v>392</v>
      </c>
      <c r="G458" s="341">
        <v>777</v>
      </c>
      <c r="H458" s="338">
        <f t="shared" si="25"/>
        <v>1.98</v>
      </c>
      <c r="IP458" s="347">
        <v>0.08</v>
      </c>
    </row>
    <row r="459" spans="1:250" ht="15.75" customHeight="1">
      <c r="A459" s="14"/>
      <c r="B459" s="13" t="s">
        <v>574</v>
      </c>
      <c r="C459" s="31" t="s">
        <v>460</v>
      </c>
      <c r="D459" s="14"/>
      <c r="E459" s="14"/>
      <c r="F459" s="14">
        <v>3360</v>
      </c>
      <c r="G459" s="341">
        <v>6621</v>
      </c>
      <c r="H459" s="338">
        <f t="shared" si="25"/>
        <v>1.97</v>
      </c>
      <c r="IP459" s="347">
        <v>0.22</v>
      </c>
    </row>
    <row r="460" spans="1:250" ht="14.25" customHeight="1">
      <c r="A460" s="14"/>
      <c r="B460" s="13" t="s">
        <v>564</v>
      </c>
      <c r="C460" s="31" t="s">
        <v>460</v>
      </c>
      <c r="D460" s="14"/>
      <c r="E460" s="14"/>
      <c r="F460" s="14">
        <v>381</v>
      </c>
      <c r="G460" s="57">
        <v>639</v>
      </c>
      <c r="H460" s="140">
        <f t="shared" si="25"/>
        <v>1.68</v>
      </c>
      <c r="IP460" s="345"/>
    </row>
    <row r="461" spans="1:250" ht="15" customHeight="1">
      <c r="A461" s="14"/>
      <c r="B461" s="13" t="s">
        <v>565</v>
      </c>
      <c r="C461" s="31" t="s">
        <v>460</v>
      </c>
      <c r="D461" s="14"/>
      <c r="E461" s="14"/>
      <c r="F461" s="14">
        <v>398</v>
      </c>
      <c r="G461" s="57">
        <v>758</v>
      </c>
      <c r="H461" s="140">
        <f t="shared" si="25"/>
        <v>1.9</v>
      </c>
      <c r="IP461" s="345"/>
    </row>
    <row r="462" spans="1:250" ht="15" customHeight="1">
      <c r="A462" s="14"/>
      <c r="B462" s="26" t="s">
        <v>566</v>
      </c>
      <c r="C462" s="31" t="s">
        <v>460</v>
      </c>
      <c r="D462" s="14"/>
      <c r="E462" s="14"/>
      <c r="F462" s="14">
        <v>370</v>
      </c>
      <c r="G462" s="57">
        <v>556</v>
      </c>
      <c r="H462" s="140">
        <f t="shared" si="25"/>
        <v>1.5</v>
      </c>
      <c r="IP462" s="345"/>
    </row>
    <row r="463" spans="1:250" ht="12.75">
      <c r="A463" s="14"/>
      <c r="B463" s="13" t="s">
        <v>567</v>
      </c>
      <c r="C463" s="31" t="s">
        <v>460</v>
      </c>
      <c r="D463" s="14"/>
      <c r="E463" s="14"/>
      <c r="F463" s="14">
        <v>336</v>
      </c>
      <c r="G463" s="89">
        <v>595</v>
      </c>
      <c r="H463" s="140">
        <f t="shared" si="25"/>
        <v>1.77</v>
      </c>
      <c r="IP463" s="345"/>
    </row>
    <row r="464" spans="1:250" ht="12.75">
      <c r="A464" s="14"/>
      <c r="B464" s="13" t="s">
        <v>568</v>
      </c>
      <c r="C464" s="31" t="s">
        <v>460</v>
      </c>
      <c r="D464" s="14"/>
      <c r="E464" s="14"/>
      <c r="F464" s="14">
        <v>358</v>
      </c>
      <c r="G464" s="89">
        <v>545</v>
      </c>
      <c r="H464" s="140">
        <f t="shared" si="25"/>
        <v>1.52</v>
      </c>
      <c r="IP464" s="345"/>
    </row>
    <row r="465" spans="1:250" ht="13.5" customHeight="1">
      <c r="A465" s="14"/>
      <c r="B465" s="13" t="s">
        <v>575</v>
      </c>
      <c r="C465" s="31" t="s">
        <v>460</v>
      </c>
      <c r="D465" s="14"/>
      <c r="E465" s="14"/>
      <c r="F465" s="14">
        <v>3248</v>
      </c>
      <c r="G465" s="341">
        <v>6442</v>
      </c>
      <c r="H465" s="338">
        <f t="shared" si="25"/>
        <v>1.98</v>
      </c>
      <c r="IP465" s="347">
        <v>0.23</v>
      </c>
    </row>
    <row r="466" spans="1:250" ht="14.25" customHeight="1">
      <c r="A466" s="14"/>
      <c r="B466" s="13" t="s">
        <v>569</v>
      </c>
      <c r="C466" s="31" t="s">
        <v>460</v>
      </c>
      <c r="D466" s="14"/>
      <c r="E466" s="14"/>
      <c r="F466" s="14">
        <v>381</v>
      </c>
      <c r="G466" s="57">
        <v>649</v>
      </c>
      <c r="H466" s="140">
        <f t="shared" si="25"/>
        <v>1.7</v>
      </c>
      <c r="IP466" s="345"/>
    </row>
    <row r="467" spans="1:250" ht="12" customHeight="1">
      <c r="A467" s="14"/>
      <c r="B467" s="13" t="s">
        <v>570</v>
      </c>
      <c r="C467" s="31" t="s">
        <v>460</v>
      </c>
      <c r="D467" s="14"/>
      <c r="E467" s="14"/>
      <c r="F467" s="14">
        <v>347</v>
      </c>
      <c r="G467" s="89">
        <v>624</v>
      </c>
      <c r="H467" s="140">
        <f t="shared" si="25"/>
        <v>1.8</v>
      </c>
      <c r="IP467" s="345"/>
    </row>
    <row r="468" spans="1:250" ht="12" customHeight="1">
      <c r="A468" s="75"/>
      <c r="B468" s="26" t="s">
        <v>571</v>
      </c>
      <c r="C468" s="31" t="s">
        <v>460</v>
      </c>
      <c r="D468" s="14"/>
      <c r="E468" s="14"/>
      <c r="F468" s="14">
        <v>370</v>
      </c>
      <c r="G468" s="89">
        <v>493</v>
      </c>
      <c r="H468" s="140">
        <f t="shared" si="25"/>
        <v>1.33</v>
      </c>
      <c r="IP468" s="345"/>
    </row>
    <row r="469" spans="1:250" ht="15" customHeight="1">
      <c r="A469" s="14"/>
      <c r="B469" s="13" t="s">
        <v>262</v>
      </c>
      <c r="C469" s="31" t="s">
        <v>460</v>
      </c>
      <c r="D469" s="14"/>
      <c r="E469" s="14"/>
      <c r="F469" s="14">
        <v>358</v>
      </c>
      <c r="G469" s="341">
        <v>709</v>
      </c>
      <c r="H469" s="338">
        <f t="shared" si="25"/>
        <v>1.98</v>
      </c>
      <c r="IP469" s="347">
        <v>0.22</v>
      </c>
    </row>
    <row r="470" spans="1:250" ht="13.5" customHeight="1">
      <c r="A470" s="14"/>
      <c r="B470" s="13" t="s">
        <v>572</v>
      </c>
      <c r="C470" s="31" t="s">
        <v>460</v>
      </c>
      <c r="D470" s="14"/>
      <c r="E470" s="14"/>
      <c r="F470" s="14">
        <v>347</v>
      </c>
      <c r="G470" s="341">
        <v>690</v>
      </c>
      <c r="H470" s="338">
        <f t="shared" si="25"/>
        <v>1.99</v>
      </c>
      <c r="IP470" s="347">
        <v>0.09</v>
      </c>
    </row>
    <row r="471" spans="1:250" ht="14.25" customHeight="1">
      <c r="A471" s="14"/>
      <c r="B471" s="13" t="s">
        <v>573</v>
      </c>
      <c r="C471" s="31" t="s">
        <v>460</v>
      </c>
      <c r="D471" s="14"/>
      <c r="E471" s="14"/>
      <c r="F471" s="14">
        <v>381</v>
      </c>
      <c r="G471" s="89">
        <v>645</v>
      </c>
      <c r="H471" s="140">
        <f t="shared" si="25"/>
        <v>1.69</v>
      </c>
      <c r="IP471" s="345"/>
    </row>
    <row r="472" spans="1:250" ht="12.75" customHeight="1">
      <c r="A472" s="14"/>
      <c r="B472" s="13" t="s">
        <v>558</v>
      </c>
      <c r="C472" s="31" t="s">
        <v>460</v>
      </c>
      <c r="D472" s="14"/>
      <c r="E472" s="14"/>
      <c r="F472" s="14">
        <v>454</v>
      </c>
      <c r="G472" s="342">
        <v>897</v>
      </c>
      <c r="H472" s="338">
        <f t="shared" si="25"/>
        <v>1.98</v>
      </c>
      <c r="IP472" s="347">
        <v>0.15</v>
      </c>
    </row>
    <row r="473" spans="1:250" ht="14.25" customHeight="1">
      <c r="A473" s="14"/>
      <c r="B473" s="13" t="s">
        <v>559</v>
      </c>
      <c r="C473" s="31" t="s">
        <v>460</v>
      </c>
      <c r="D473" s="14"/>
      <c r="E473" s="14"/>
      <c r="F473" s="14">
        <v>465</v>
      </c>
      <c r="G473" s="341">
        <v>922</v>
      </c>
      <c r="H473" s="338">
        <f t="shared" si="25"/>
        <v>1.98</v>
      </c>
      <c r="IP473" s="347">
        <v>0.2</v>
      </c>
    </row>
    <row r="474" spans="1:250" ht="15" customHeight="1">
      <c r="A474" s="14"/>
      <c r="B474" s="13" t="s">
        <v>560</v>
      </c>
      <c r="C474" s="31" t="s">
        <v>460</v>
      </c>
      <c r="D474" s="14"/>
      <c r="E474" s="14"/>
      <c r="F474" s="14">
        <v>288</v>
      </c>
      <c r="G474" s="341">
        <v>569</v>
      </c>
      <c r="H474" s="338">
        <f t="shared" si="25"/>
        <v>1.98</v>
      </c>
      <c r="IP474" s="347">
        <v>0.15</v>
      </c>
    </row>
    <row r="475" spans="1:250" ht="14.25" customHeight="1">
      <c r="A475" s="14"/>
      <c r="B475" s="13" t="s">
        <v>263</v>
      </c>
      <c r="C475" s="31" t="s">
        <v>460</v>
      </c>
      <c r="D475" s="14"/>
      <c r="E475" s="14"/>
      <c r="F475" s="14">
        <v>560</v>
      </c>
      <c r="G475" s="89">
        <v>851</v>
      </c>
      <c r="H475" s="140">
        <f t="shared" si="25"/>
        <v>1.52</v>
      </c>
      <c r="IP475" s="345"/>
    </row>
    <row r="476" spans="1:250" ht="39.75" customHeight="1">
      <c r="A476" s="76"/>
      <c r="B476" s="16" t="s">
        <v>264</v>
      </c>
      <c r="C476" s="32" t="s">
        <v>74</v>
      </c>
      <c r="D476" s="158"/>
      <c r="E476" s="32">
        <v>60</v>
      </c>
      <c r="F476" s="32">
        <v>1153</v>
      </c>
      <c r="G476" s="32">
        <v>1521</v>
      </c>
      <c r="H476" s="296">
        <f t="shared" si="25"/>
        <v>1.32</v>
      </c>
      <c r="IP476" s="345"/>
    </row>
    <row r="477" spans="1:250" ht="37.5" customHeight="1">
      <c r="A477" s="76"/>
      <c r="B477" s="16" t="s">
        <v>265</v>
      </c>
      <c r="C477" s="32" t="s">
        <v>74</v>
      </c>
      <c r="D477" s="158"/>
      <c r="E477" s="32">
        <v>60</v>
      </c>
      <c r="F477" s="32">
        <v>1393</v>
      </c>
      <c r="G477" s="32">
        <v>1514</v>
      </c>
      <c r="H477" s="297">
        <f t="shared" si="25"/>
        <v>1.09</v>
      </c>
      <c r="IP477" s="345"/>
    </row>
    <row r="478" spans="1:250" ht="39.75" customHeight="1">
      <c r="A478" s="256"/>
      <c r="B478" s="88" t="s">
        <v>266</v>
      </c>
      <c r="C478" s="257" t="s">
        <v>74</v>
      </c>
      <c r="D478" s="258"/>
      <c r="E478" s="257">
        <v>60</v>
      </c>
      <c r="F478" s="257">
        <v>1229</v>
      </c>
      <c r="G478" s="257">
        <v>1430</v>
      </c>
      <c r="H478" s="298">
        <f t="shared" si="25"/>
        <v>1.16</v>
      </c>
      <c r="IP478" s="345"/>
    </row>
    <row r="479" spans="1:250" ht="37.5" customHeight="1">
      <c r="A479" s="256"/>
      <c r="B479" s="88" t="s">
        <v>267</v>
      </c>
      <c r="C479" s="257" t="s">
        <v>74</v>
      </c>
      <c r="D479" s="258"/>
      <c r="E479" s="257">
        <v>60</v>
      </c>
      <c r="F479" s="257">
        <v>6842</v>
      </c>
      <c r="G479" s="257">
        <v>7959</v>
      </c>
      <c r="H479" s="298">
        <f t="shared" si="25"/>
        <v>1.16</v>
      </c>
      <c r="IP479" s="345"/>
    </row>
    <row r="480" spans="1:250" ht="36.75" customHeight="1">
      <c r="A480" s="253"/>
      <c r="B480" s="252" t="s">
        <v>265</v>
      </c>
      <c r="C480" s="254" t="s">
        <v>74</v>
      </c>
      <c r="D480" s="255"/>
      <c r="E480" s="254">
        <v>120</v>
      </c>
      <c r="F480" s="254">
        <v>1657</v>
      </c>
      <c r="G480" s="254">
        <v>1985</v>
      </c>
      <c r="H480" s="296">
        <f t="shared" si="25"/>
        <v>1.2</v>
      </c>
      <c r="IP480" s="345"/>
    </row>
    <row r="481" spans="1:250" ht="40.5" customHeight="1">
      <c r="A481" s="76"/>
      <c r="B481" s="13" t="s">
        <v>266</v>
      </c>
      <c r="C481" s="33" t="s">
        <v>74</v>
      </c>
      <c r="D481" s="159"/>
      <c r="E481" s="33">
        <v>120</v>
      </c>
      <c r="F481" s="33">
        <v>1516</v>
      </c>
      <c r="G481" s="33">
        <v>1564</v>
      </c>
      <c r="H481" s="299">
        <f t="shared" si="25"/>
        <v>1.03</v>
      </c>
      <c r="IP481" s="345"/>
    </row>
    <row r="482" spans="1:250" ht="40.5" customHeight="1">
      <c r="A482" s="76"/>
      <c r="B482" s="13" t="s">
        <v>267</v>
      </c>
      <c r="C482" s="33" t="s">
        <v>74</v>
      </c>
      <c r="D482" s="159"/>
      <c r="E482" s="33">
        <v>120</v>
      </c>
      <c r="F482" s="33">
        <v>7106</v>
      </c>
      <c r="G482" s="33">
        <v>7959</v>
      </c>
      <c r="H482" s="299">
        <f t="shared" si="25"/>
        <v>1.12</v>
      </c>
      <c r="IP482" s="345"/>
    </row>
    <row r="483" spans="1:250" ht="12" customHeight="1">
      <c r="A483" s="2">
        <v>18</v>
      </c>
      <c r="B483" s="390" t="s">
        <v>461</v>
      </c>
      <c r="C483" s="390"/>
      <c r="D483" s="390"/>
      <c r="E483" s="390"/>
      <c r="F483" s="390"/>
      <c r="G483" s="390"/>
      <c r="H483" s="390"/>
      <c r="IP483" s="345"/>
    </row>
    <row r="484" spans="1:250" ht="38.25" customHeight="1">
      <c r="A484" s="17"/>
      <c r="B484" s="13" t="s">
        <v>268</v>
      </c>
      <c r="C484" s="75" t="s">
        <v>269</v>
      </c>
      <c r="D484" s="300"/>
      <c r="E484" s="300">
        <v>60</v>
      </c>
      <c r="F484" s="300"/>
      <c r="G484" s="301">
        <v>479</v>
      </c>
      <c r="H484" s="302"/>
      <c r="IP484" s="345"/>
    </row>
    <row r="485" spans="1:250" ht="38.25" customHeight="1">
      <c r="A485" s="18"/>
      <c r="B485" s="13" t="s">
        <v>268</v>
      </c>
      <c r="C485" s="75" t="s">
        <v>269</v>
      </c>
      <c r="D485" s="300">
        <v>30</v>
      </c>
      <c r="E485" s="300"/>
      <c r="F485" s="300">
        <v>146</v>
      </c>
      <c r="G485" s="301"/>
      <c r="H485" s="302"/>
      <c r="IP485" s="345"/>
    </row>
    <row r="486" spans="1:250" ht="13.5" customHeight="1">
      <c r="A486" s="61">
        <v>19</v>
      </c>
      <c r="B486" s="389" t="s">
        <v>462</v>
      </c>
      <c r="C486" s="389"/>
      <c r="D486" s="389"/>
      <c r="E486" s="389"/>
      <c r="F486" s="389"/>
      <c r="G486" s="389"/>
      <c r="H486" s="393"/>
      <c r="IP486" s="345"/>
    </row>
    <row r="487" spans="1:250" ht="24" customHeight="1">
      <c r="A487" s="14"/>
      <c r="B487" s="13" t="s">
        <v>270</v>
      </c>
      <c r="C487" s="14" t="s">
        <v>260</v>
      </c>
      <c r="D487" s="12">
        <v>60</v>
      </c>
      <c r="E487" s="12">
        <v>60</v>
      </c>
      <c r="F487" s="12">
        <v>3040</v>
      </c>
      <c r="G487" s="83">
        <v>4107</v>
      </c>
      <c r="H487" s="84">
        <f aca="true" t="shared" si="26" ref="H487:H509">G487/F487</f>
        <v>1.35</v>
      </c>
      <c r="IP487" s="345"/>
    </row>
    <row r="488" spans="1:250" ht="26.25" customHeight="1">
      <c r="A488" s="14"/>
      <c r="B488" s="30" t="s">
        <v>271</v>
      </c>
      <c r="C488" s="14" t="s">
        <v>260</v>
      </c>
      <c r="D488" s="3">
        <v>60</v>
      </c>
      <c r="E488" s="3">
        <v>60</v>
      </c>
      <c r="F488" s="3">
        <v>4803</v>
      </c>
      <c r="G488" s="102">
        <v>6282</v>
      </c>
      <c r="H488" s="103">
        <f t="shared" si="26"/>
        <v>1.31</v>
      </c>
      <c r="IP488" s="345"/>
    </row>
    <row r="489" spans="1:250" ht="12.75" customHeight="1">
      <c r="A489" s="14"/>
      <c r="B489" s="13" t="s">
        <v>272</v>
      </c>
      <c r="C489" s="14" t="s">
        <v>260</v>
      </c>
      <c r="D489" s="3">
        <v>60</v>
      </c>
      <c r="E489" s="3">
        <v>60</v>
      </c>
      <c r="F489" s="3">
        <v>2382</v>
      </c>
      <c r="G489" s="102">
        <v>4186</v>
      </c>
      <c r="H489" s="103">
        <f t="shared" si="26"/>
        <v>1.76</v>
      </c>
      <c r="IP489" s="345"/>
    </row>
    <row r="490" spans="1:250" ht="36.75" customHeight="1">
      <c r="A490" s="14"/>
      <c r="B490" s="77" t="s">
        <v>273</v>
      </c>
      <c r="C490" s="14" t="s">
        <v>260</v>
      </c>
      <c r="D490" s="3">
        <v>60</v>
      </c>
      <c r="E490" s="3">
        <v>60</v>
      </c>
      <c r="F490" s="3">
        <v>4173</v>
      </c>
      <c r="G490" s="102">
        <v>6255</v>
      </c>
      <c r="H490" s="103">
        <f t="shared" si="26"/>
        <v>1.5</v>
      </c>
      <c r="IP490" s="345"/>
    </row>
    <row r="491" spans="1:250" ht="39.75" customHeight="1">
      <c r="A491" s="14"/>
      <c r="B491" s="77" t="s">
        <v>463</v>
      </c>
      <c r="C491" s="14" t="s">
        <v>260</v>
      </c>
      <c r="D491" s="12">
        <v>120</v>
      </c>
      <c r="E491" s="12">
        <v>120</v>
      </c>
      <c r="F491" s="12">
        <v>4351</v>
      </c>
      <c r="G491" s="83">
        <v>7153</v>
      </c>
      <c r="H491" s="84">
        <f t="shared" si="26"/>
        <v>1.64</v>
      </c>
      <c r="IP491" s="345"/>
    </row>
    <row r="492" spans="1:250" ht="39.75" customHeight="1">
      <c r="A492" s="14"/>
      <c r="B492" s="13" t="s">
        <v>464</v>
      </c>
      <c r="C492" s="14" t="s">
        <v>260</v>
      </c>
      <c r="D492" s="3">
        <v>120</v>
      </c>
      <c r="E492" s="3">
        <v>120</v>
      </c>
      <c r="F492" s="3">
        <v>7527</v>
      </c>
      <c r="G492" s="102">
        <v>11553</v>
      </c>
      <c r="H492" s="103">
        <f t="shared" si="26"/>
        <v>1.53</v>
      </c>
      <c r="IP492" s="345"/>
    </row>
    <row r="493" spans="1:250" ht="39" customHeight="1">
      <c r="A493" s="14"/>
      <c r="B493" s="13" t="s">
        <v>276</v>
      </c>
      <c r="C493" s="14" t="s">
        <v>260</v>
      </c>
      <c r="D493" s="12">
        <v>120</v>
      </c>
      <c r="E493" s="12">
        <v>120</v>
      </c>
      <c r="F493" s="12">
        <v>7020</v>
      </c>
      <c r="G493" s="83">
        <v>10434</v>
      </c>
      <c r="H493" s="84">
        <f t="shared" si="26"/>
        <v>1.49</v>
      </c>
      <c r="IP493" s="345"/>
    </row>
    <row r="494" spans="1:250" ht="38.25" customHeight="1">
      <c r="A494" s="14"/>
      <c r="B494" s="13" t="s">
        <v>277</v>
      </c>
      <c r="C494" s="14" t="s">
        <v>260</v>
      </c>
      <c r="D494" s="3">
        <v>120</v>
      </c>
      <c r="E494" s="3">
        <v>120</v>
      </c>
      <c r="F494" s="3">
        <v>10179</v>
      </c>
      <c r="G494" s="102">
        <v>14834</v>
      </c>
      <c r="H494" s="103">
        <f t="shared" si="26"/>
        <v>1.46</v>
      </c>
      <c r="IP494" s="345"/>
    </row>
    <row r="495" spans="1:250" ht="39.75" customHeight="1">
      <c r="A495" s="14"/>
      <c r="B495" s="13" t="s">
        <v>465</v>
      </c>
      <c r="C495" s="14" t="s">
        <v>260</v>
      </c>
      <c r="D495" s="12">
        <v>90</v>
      </c>
      <c r="E495" s="12">
        <v>90</v>
      </c>
      <c r="F495" s="12">
        <v>4738</v>
      </c>
      <c r="G495" s="83">
        <v>6617</v>
      </c>
      <c r="H495" s="84">
        <f t="shared" si="26"/>
        <v>1.4</v>
      </c>
      <c r="IP495" s="345"/>
    </row>
    <row r="496" spans="1:250" ht="38.25" customHeight="1">
      <c r="A496" s="14"/>
      <c r="B496" s="13" t="s">
        <v>466</v>
      </c>
      <c r="C496" s="14" t="s">
        <v>260</v>
      </c>
      <c r="D496" s="3">
        <v>90</v>
      </c>
      <c r="E496" s="3">
        <v>90</v>
      </c>
      <c r="F496" s="3">
        <v>7012</v>
      </c>
      <c r="G496" s="102">
        <v>9904</v>
      </c>
      <c r="H496" s="103">
        <f t="shared" si="26"/>
        <v>1.41</v>
      </c>
      <c r="IP496" s="345"/>
    </row>
    <row r="497" spans="1:250" ht="39.75" customHeight="1">
      <c r="A497" s="14"/>
      <c r="B497" s="13" t="s">
        <v>467</v>
      </c>
      <c r="C497" s="14" t="s">
        <v>260</v>
      </c>
      <c r="D497" s="12">
        <v>120</v>
      </c>
      <c r="E497" s="12">
        <v>120</v>
      </c>
      <c r="F497" s="12">
        <v>5656</v>
      </c>
      <c r="G497" s="83">
        <v>9626</v>
      </c>
      <c r="H497" s="84">
        <f t="shared" si="26"/>
        <v>1.7</v>
      </c>
      <c r="IP497" s="345"/>
    </row>
    <row r="498" spans="1:250" ht="41.25" customHeight="1">
      <c r="A498" s="14"/>
      <c r="B498" s="13" t="s">
        <v>468</v>
      </c>
      <c r="C498" s="14" t="s">
        <v>260</v>
      </c>
      <c r="D498" s="3">
        <v>120</v>
      </c>
      <c r="E498" s="3">
        <v>120</v>
      </c>
      <c r="F498" s="3">
        <v>8710</v>
      </c>
      <c r="G498" s="102">
        <v>14026</v>
      </c>
      <c r="H498" s="103">
        <f t="shared" si="26"/>
        <v>1.61</v>
      </c>
      <c r="IP498" s="345"/>
    </row>
    <row r="499" spans="1:250" ht="37.5" customHeight="1">
      <c r="A499" s="14"/>
      <c r="B499" s="13" t="s">
        <v>282</v>
      </c>
      <c r="C499" s="14" t="s">
        <v>260</v>
      </c>
      <c r="D499" s="3">
        <v>180</v>
      </c>
      <c r="E499" s="3">
        <v>180</v>
      </c>
      <c r="F499" s="3">
        <v>5926</v>
      </c>
      <c r="G499" s="343">
        <v>11741</v>
      </c>
      <c r="H499" s="336">
        <f t="shared" si="26"/>
        <v>1.98</v>
      </c>
      <c r="IP499" s="359">
        <v>0.15</v>
      </c>
    </row>
    <row r="500" spans="1:250" ht="39" customHeight="1">
      <c r="A500" s="31"/>
      <c r="B500" s="13" t="s">
        <v>283</v>
      </c>
      <c r="C500" s="31" t="s">
        <v>260</v>
      </c>
      <c r="D500" s="7">
        <v>180</v>
      </c>
      <c r="E500" s="7">
        <v>180</v>
      </c>
      <c r="F500" s="7">
        <v>8415</v>
      </c>
      <c r="G500" s="344">
        <v>15789</v>
      </c>
      <c r="H500" s="336">
        <f t="shared" si="26"/>
        <v>1.88</v>
      </c>
      <c r="IP500" s="359">
        <v>0.15</v>
      </c>
    </row>
    <row r="501" spans="1:250" ht="39" customHeight="1">
      <c r="A501" s="14"/>
      <c r="B501" s="13" t="s">
        <v>284</v>
      </c>
      <c r="C501" s="14" t="s">
        <v>260</v>
      </c>
      <c r="D501" s="12">
        <v>180</v>
      </c>
      <c r="E501" s="12">
        <v>180</v>
      </c>
      <c r="F501" s="12">
        <v>7302</v>
      </c>
      <c r="G501" s="83">
        <v>13850</v>
      </c>
      <c r="H501" s="84">
        <f t="shared" si="26"/>
        <v>1.9</v>
      </c>
      <c r="IP501" s="345"/>
    </row>
    <row r="502" spans="1:250" ht="38.25" customHeight="1">
      <c r="A502" s="14"/>
      <c r="B502" s="13" t="s">
        <v>285</v>
      </c>
      <c r="C502" s="14" t="s">
        <v>260</v>
      </c>
      <c r="D502" s="3">
        <v>180</v>
      </c>
      <c r="E502" s="3">
        <v>180</v>
      </c>
      <c r="F502" s="3">
        <v>10077</v>
      </c>
      <c r="G502" s="102">
        <v>18250</v>
      </c>
      <c r="H502" s="103">
        <f t="shared" si="26"/>
        <v>1.81</v>
      </c>
      <c r="IP502" s="345"/>
    </row>
    <row r="503" spans="1:250" ht="38.25" customHeight="1">
      <c r="A503" s="14"/>
      <c r="B503" s="13" t="s">
        <v>286</v>
      </c>
      <c r="C503" s="14" t="s">
        <v>260</v>
      </c>
      <c r="D503" s="12">
        <v>90</v>
      </c>
      <c r="E503" s="12">
        <v>90</v>
      </c>
      <c r="F503" s="12">
        <v>3954</v>
      </c>
      <c r="G503" s="83">
        <v>7043</v>
      </c>
      <c r="H503" s="84">
        <f t="shared" si="26"/>
        <v>1.78</v>
      </c>
      <c r="IP503" s="345"/>
    </row>
    <row r="504" spans="1:250" ht="39.75" customHeight="1">
      <c r="A504" s="14"/>
      <c r="B504" s="13" t="s">
        <v>287</v>
      </c>
      <c r="C504" s="14" t="s">
        <v>260</v>
      </c>
      <c r="D504" s="3">
        <v>90</v>
      </c>
      <c r="E504" s="3">
        <v>90</v>
      </c>
      <c r="F504" s="3">
        <v>6050</v>
      </c>
      <c r="G504" s="102">
        <v>10331</v>
      </c>
      <c r="H504" s="103">
        <f t="shared" si="26"/>
        <v>1.71</v>
      </c>
      <c r="IP504" s="345"/>
    </row>
    <row r="505" spans="1:250" ht="15" customHeight="1">
      <c r="A505" s="14"/>
      <c r="B505" s="13" t="s">
        <v>288</v>
      </c>
      <c r="C505" s="14" t="s">
        <v>260</v>
      </c>
      <c r="D505" s="12">
        <v>40</v>
      </c>
      <c r="E505" s="12">
        <v>40</v>
      </c>
      <c r="F505" s="12">
        <v>3472</v>
      </c>
      <c r="G505" s="83">
        <v>3636</v>
      </c>
      <c r="H505" s="103">
        <f t="shared" si="26"/>
        <v>1.05</v>
      </c>
      <c r="IP505" s="345"/>
    </row>
    <row r="506" spans="1:250" ht="25.5" customHeight="1">
      <c r="A506" s="14"/>
      <c r="B506" s="13" t="s">
        <v>289</v>
      </c>
      <c r="C506" s="14" t="s">
        <v>260</v>
      </c>
      <c r="D506" s="12">
        <v>150</v>
      </c>
      <c r="E506" s="12">
        <v>150</v>
      </c>
      <c r="F506" s="12">
        <v>4967</v>
      </c>
      <c r="G506" s="83">
        <v>8263</v>
      </c>
      <c r="H506" s="84">
        <f t="shared" si="26"/>
        <v>1.66</v>
      </c>
      <c r="IP506" s="345"/>
    </row>
    <row r="507" spans="1:250" ht="27" customHeight="1">
      <c r="A507" s="14"/>
      <c r="B507" s="13" t="s">
        <v>290</v>
      </c>
      <c r="C507" s="14" t="s">
        <v>260</v>
      </c>
      <c r="D507" s="3">
        <v>150</v>
      </c>
      <c r="E507" s="3">
        <v>150</v>
      </c>
      <c r="F507" s="3">
        <v>8047</v>
      </c>
      <c r="G507" s="102">
        <v>12663</v>
      </c>
      <c r="H507" s="103">
        <f t="shared" si="26"/>
        <v>1.57</v>
      </c>
      <c r="IP507" s="345"/>
    </row>
    <row r="508" spans="1:250" ht="28.5" customHeight="1">
      <c r="A508" s="14"/>
      <c r="B508" s="13" t="s">
        <v>291</v>
      </c>
      <c r="C508" s="14" t="s">
        <v>260</v>
      </c>
      <c r="D508" s="12">
        <v>40</v>
      </c>
      <c r="E508" s="12">
        <v>40</v>
      </c>
      <c r="F508" s="12">
        <v>2818</v>
      </c>
      <c r="G508" s="83">
        <v>3232</v>
      </c>
      <c r="H508" s="103">
        <f t="shared" si="26"/>
        <v>1.15</v>
      </c>
      <c r="IP508" s="345"/>
    </row>
    <row r="509" spans="1:250" ht="27" customHeight="1">
      <c r="A509" s="14"/>
      <c r="B509" s="13" t="s">
        <v>292</v>
      </c>
      <c r="C509" s="14" t="s">
        <v>260</v>
      </c>
      <c r="D509" s="3">
        <v>40</v>
      </c>
      <c r="E509" s="3">
        <v>40</v>
      </c>
      <c r="F509" s="3">
        <v>4340</v>
      </c>
      <c r="G509" s="102">
        <v>5407</v>
      </c>
      <c r="H509" s="103">
        <f t="shared" si="26"/>
        <v>1.25</v>
      </c>
      <c r="IP509" s="345"/>
    </row>
    <row r="510" spans="1:250" ht="11.25" customHeight="1">
      <c r="A510" s="61">
        <v>20</v>
      </c>
      <c r="B510" s="389" t="s">
        <v>469</v>
      </c>
      <c r="C510" s="389"/>
      <c r="D510" s="389"/>
      <c r="E510" s="389"/>
      <c r="F510" s="389"/>
      <c r="G510" s="389"/>
      <c r="H510" s="388"/>
      <c r="IP510" s="345"/>
    </row>
    <row r="511" spans="1:250" ht="37.5" customHeight="1">
      <c r="A511" s="2"/>
      <c r="B511" s="30" t="s">
        <v>293</v>
      </c>
      <c r="C511" s="5" t="s">
        <v>260</v>
      </c>
      <c r="D511" s="3">
        <v>120</v>
      </c>
      <c r="E511" s="3">
        <v>120</v>
      </c>
      <c r="F511" s="3">
        <v>5860</v>
      </c>
      <c r="G511" s="83">
        <v>8261</v>
      </c>
      <c r="H511" s="103">
        <f>G511/F511</f>
        <v>1.41</v>
      </c>
      <c r="IP511" s="345"/>
    </row>
    <row r="512" spans="1:250" ht="39" customHeight="1">
      <c r="A512" s="2"/>
      <c r="B512" s="30" t="s">
        <v>294</v>
      </c>
      <c r="C512" s="14" t="s">
        <v>260</v>
      </c>
      <c r="D512" s="3">
        <v>120</v>
      </c>
      <c r="E512" s="12">
        <v>120</v>
      </c>
      <c r="F512" s="12">
        <v>9772</v>
      </c>
      <c r="G512" s="102">
        <v>12661</v>
      </c>
      <c r="H512" s="103">
        <f>G512/F512</f>
        <v>1.3</v>
      </c>
      <c r="IP512" s="345"/>
    </row>
    <row r="513" spans="1:250" ht="39" customHeight="1">
      <c r="A513" s="14"/>
      <c r="B513" s="13" t="s">
        <v>295</v>
      </c>
      <c r="C513" s="14" t="s">
        <v>260</v>
      </c>
      <c r="D513" s="3">
        <v>120</v>
      </c>
      <c r="E513" s="12">
        <v>120</v>
      </c>
      <c r="F513" s="12">
        <v>5860</v>
      </c>
      <c r="G513" s="83">
        <v>8261</v>
      </c>
      <c r="H513" s="84">
        <f>G513/F513</f>
        <v>1.41</v>
      </c>
      <c r="IP513" s="345"/>
    </row>
    <row r="514" spans="1:250" ht="39" customHeight="1">
      <c r="A514" s="14"/>
      <c r="B514" s="13" t="s">
        <v>296</v>
      </c>
      <c r="C514" s="14" t="s">
        <v>260</v>
      </c>
      <c r="D514" s="3">
        <v>120</v>
      </c>
      <c r="E514" s="12">
        <v>120</v>
      </c>
      <c r="F514" s="12">
        <v>9772</v>
      </c>
      <c r="G514" s="102">
        <v>12661</v>
      </c>
      <c r="H514" s="84">
        <f>G514/F514</f>
        <v>1.3</v>
      </c>
      <c r="IP514" s="345"/>
    </row>
    <row r="515" spans="1:250" ht="38.25" customHeight="1">
      <c r="A515" s="14"/>
      <c r="B515" s="13" t="s">
        <v>297</v>
      </c>
      <c r="C515" s="14" t="s">
        <v>260</v>
      </c>
      <c r="D515" s="3">
        <v>120</v>
      </c>
      <c r="E515" s="12">
        <v>120</v>
      </c>
      <c r="F515" s="12">
        <v>3869</v>
      </c>
      <c r="G515" s="124">
        <v>5076</v>
      </c>
      <c r="H515" s="84">
        <f aca="true" t="shared" si="27" ref="H515:H525">G515/F515</f>
        <v>1.31</v>
      </c>
      <c r="IP515" s="345"/>
    </row>
    <row r="516" spans="1:251" ht="41.25" customHeight="1">
      <c r="A516" s="14"/>
      <c r="B516" s="13" t="s">
        <v>298</v>
      </c>
      <c r="C516" s="14" t="s">
        <v>260</v>
      </c>
      <c r="D516" s="3">
        <v>120</v>
      </c>
      <c r="E516" s="12">
        <v>120</v>
      </c>
      <c r="F516" s="12">
        <v>7808</v>
      </c>
      <c r="G516" s="83">
        <v>9476</v>
      </c>
      <c r="H516" s="103">
        <f t="shared" si="27"/>
        <v>1.21</v>
      </c>
      <c r="IP516" s="345"/>
      <c r="IQ516" s="24"/>
    </row>
    <row r="517" spans="1:250" ht="39" customHeight="1">
      <c r="A517" s="14"/>
      <c r="B517" s="4" t="s">
        <v>299</v>
      </c>
      <c r="C517" s="14" t="s">
        <v>260</v>
      </c>
      <c r="D517" s="3">
        <v>120</v>
      </c>
      <c r="E517" s="12">
        <v>120</v>
      </c>
      <c r="F517" s="12">
        <v>5860</v>
      </c>
      <c r="G517" s="83">
        <v>8261</v>
      </c>
      <c r="H517" s="84">
        <f t="shared" si="27"/>
        <v>1.41</v>
      </c>
      <c r="IP517" s="345"/>
    </row>
    <row r="518" spans="1:250" ht="39" customHeight="1">
      <c r="A518" s="14"/>
      <c r="B518" s="4" t="s">
        <v>300</v>
      </c>
      <c r="C518" s="14" t="s">
        <v>260</v>
      </c>
      <c r="D518" s="3">
        <v>120</v>
      </c>
      <c r="E518" s="12">
        <v>120</v>
      </c>
      <c r="F518" s="12">
        <v>9772</v>
      </c>
      <c r="G518" s="102">
        <v>12661</v>
      </c>
      <c r="H518" s="103">
        <f t="shared" si="27"/>
        <v>1.3</v>
      </c>
      <c r="IP518" s="345"/>
    </row>
    <row r="519" spans="1:250" ht="38.25" customHeight="1">
      <c r="A519" s="31"/>
      <c r="B519" s="13" t="s">
        <v>301</v>
      </c>
      <c r="C519" s="31" t="s">
        <v>260</v>
      </c>
      <c r="D519" s="3">
        <v>120</v>
      </c>
      <c r="E519" s="29">
        <v>120</v>
      </c>
      <c r="F519" s="29">
        <v>5860</v>
      </c>
      <c r="G519" s="83">
        <v>8261</v>
      </c>
      <c r="H519" s="84">
        <f t="shared" si="27"/>
        <v>1.41</v>
      </c>
      <c r="IP519" s="345"/>
    </row>
    <row r="520" spans="1:250" ht="37.5" customHeight="1">
      <c r="A520" s="14"/>
      <c r="B520" s="13" t="s">
        <v>302</v>
      </c>
      <c r="C520" s="14" t="s">
        <v>260</v>
      </c>
      <c r="D520" s="3">
        <v>120</v>
      </c>
      <c r="E520" s="12">
        <v>120</v>
      </c>
      <c r="F520" s="12">
        <v>9772</v>
      </c>
      <c r="G520" s="102">
        <v>12661</v>
      </c>
      <c r="H520" s="103">
        <f t="shared" si="27"/>
        <v>1.3</v>
      </c>
      <c r="IP520" s="345"/>
    </row>
    <row r="521" spans="1:250" ht="39" customHeight="1">
      <c r="A521" s="14"/>
      <c r="B521" s="13" t="s">
        <v>303</v>
      </c>
      <c r="C521" s="14" t="s">
        <v>260</v>
      </c>
      <c r="D521" s="3">
        <v>120</v>
      </c>
      <c r="E521" s="12">
        <v>120</v>
      </c>
      <c r="F521" s="12">
        <v>5860</v>
      </c>
      <c r="G521" s="83">
        <v>8261</v>
      </c>
      <c r="H521" s="84">
        <f t="shared" si="27"/>
        <v>1.41</v>
      </c>
      <c r="IP521" s="345"/>
    </row>
    <row r="522" spans="1:250" ht="39" customHeight="1">
      <c r="A522" s="14"/>
      <c r="B522" s="13" t="s">
        <v>304</v>
      </c>
      <c r="C522" s="14" t="s">
        <v>260</v>
      </c>
      <c r="D522" s="3">
        <v>120</v>
      </c>
      <c r="E522" s="12">
        <v>120</v>
      </c>
      <c r="F522" s="12">
        <v>9772</v>
      </c>
      <c r="G522" s="102">
        <v>12661</v>
      </c>
      <c r="H522" s="103">
        <f t="shared" si="27"/>
        <v>1.3</v>
      </c>
      <c r="IP522" s="345"/>
    </row>
    <row r="523" spans="1:250" ht="37.5" customHeight="1">
      <c r="A523" s="14"/>
      <c r="B523" s="4" t="s">
        <v>305</v>
      </c>
      <c r="C523" s="14" t="s">
        <v>260</v>
      </c>
      <c r="D523" s="3">
        <v>120</v>
      </c>
      <c r="E523" s="12">
        <v>120</v>
      </c>
      <c r="F523" s="12">
        <v>5860</v>
      </c>
      <c r="G523" s="83">
        <v>8261</v>
      </c>
      <c r="H523" s="84">
        <f t="shared" si="27"/>
        <v>1.41</v>
      </c>
      <c r="IP523" s="345"/>
    </row>
    <row r="524" spans="1:250" ht="38.25" customHeight="1">
      <c r="A524" s="31"/>
      <c r="B524" s="4" t="s">
        <v>306</v>
      </c>
      <c r="C524" s="31" t="s">
        <v>260</v>
      </c>
      <c r="D524" s="3">
        <v>120</v>
      </c>
      <c r="E524" s="29">
        <v>120</v>
      </c>
      <c r="F524" s="29">
        <v>9772</v>
      </c>
      <c r="G524" s="102">
        <v>12661</v>
      </c>
      <c r="H524" s="103">
        <f t="shared" si="27"/>
        <v>1.3</v>
      </c>
      <c r="IP524" s="345"/>
    </row>
    <row r="525" spans="1:250" ht="37.5" customHeight="1">
      <c r="A525" s="14"/>
      <c r="B525" s="34" t="s">
        <v>307</v>
      </c>
      <c r="C525" s="14" t="s">
        <v>260</v>
      </c>
      <c r="D525" s="3">
        <v>120</v>
      </c>
      <c r="E525" s="12">
        <v>120</v>
      </c>
      <c r="F525" s="12">
        <v>5860</v>
      </c>
      <c r="G525" s="83">
        <v>8261</v>
      </c>
      <c r="H525" s="84">
        <f t="shared" si="27"/>
        <v>1.41</v>
      </c>
      <c r="IP525" s="345"/>
    </row>
    <row r="526" spans="1:250" ht="37.5" customHeight="1">
      <c r="A526" s="14"/>
      <c r="B526" s="34" t="s">
        <v>308</v>
      </c>
      <c r="C526" s="14" t="s">
        <v>260</v>
      </c>
      <c r="D526" s="3">
        <v>120</v>
      </c>
      <c r="E526" s="12">
        <v>120</v>
      </c>
      <c r="F526" s="12">
        <v>9772</v>
      </c>
      <c r="G526" s="102">
        <v>12661</v>
      </c>
      <c r="H526" s="103">
        <f>G526/F526</f>
        <v>1.3</v>
      </c>
      <c r="IP526" s="345"/>
    </row>
    <row r="527" spans="1:250" ht="16.5" customHeight="1">
      <c r="A527" s="2">
        <v>21</v>
      </c>
      <c r="B527" s="389" t="s">
        <v>536</v>
      </c>
      <c r="C527" s="389"/>
      <c r="D527" s="389"/>
      <c r="E527" s="389"/>
      <c r="F527" s="389"/>
      <c r="G527" s="389"/>
      <c r="H527" s="388"/>
      <c r="IP527" s="345"/>
    </row>
    <row r="528" spans="1:250" ht="25.5">
      <c r="A528" s="14"/>
      <c r="B528" s="13" t="s">
        <v>309</v>
      </c>
      <c r="C528" s="14" t="s">
        <v>260</v>
      </c>
      <c r="D528" s="12">
        <v>60</v>
      </c>
      <c r="E528" s="12">
        <v>60</v>
      </c>
      <c r="F528" s="12">
        <v>3030</v>
      </c>
      <c r="G528" s="124">
        <v>3733</v>
      </c>
      <c r="H528" s="103">
        <f>G528/F528</f>
        <v>1.23</v>
      </c>
      <c r="IP528" s="345"/>
    </row>
    <row r="529" spans="1:250" ht="25.5">
      <c r="A529" s="14"/>
      <c r="B529" s="13" t="s">
        <v>310</v>
      </c>
      <c r="C529" s="14" t="s">
        <v>260</v>
      </c>
      <c r="D529" s="12">
        <v>60</v>
      </c>
      <c r="E529" s="12">
        <v>60</v>
      </c>
      <c r="F529" s="12">
        <v>2352</v>
      </c>
      <c r="G529" s="124">
        <v>3246</v>
      </c>
      <c r="H529" s="103">
        <f>G529/F529</f>
        <v>1.38</v>
      </c>
      <c r="IP529" s="345"/>
    </row>
    <row r="530" spans="1:250" ht="12.75">
      <c r="A530" s="14"/>
      <c r="B530" s="13" t="s">
        <v>311</v>
      </c>
      <c r="C530" s="14" t="s">
        <v>260</v>
      </c>
      <c r="D530" s="12">
        <v>30</v>
      </c>
      <c r="E530" s="12">
        <v>30</v>
      </c>
      <c r="F530" s="12">
        <v>896</v>
      </c>
      <c r="G530" s="124">
        <v>1331</v>
      </c>
      <c r="H530" s="103">
        <f>G530/F530</f>
        <v>1.49</v>
      </c>
      <c r="IP530" s="345"/>
    </row>
    <row r="531" spans="1:250" ht="13.5" customHeight="1">
      <c r="A531" s="70">
        <v>22</v>
      </c>
      <c r="B531" s="389" t="s">
        <v>470</v>
      </c>
      <c r="C531" s="389"/>
      <c r="D531" s="389"/>
      <c r="E531" s="389"/>
      <c r="F531" s="389"/>
      <c r="G531" s="389"/>
      <c r="H531" s="388"/>
      <c r="IP531" s="345"/>
    </row>
    <row r="532" spans="1:250" ht="27" customHeight="1">
      <c r="A532" s="14"/>
      <c r="B532" s="13" t="s">
        <v>471</v>
      </c>
      <c r="C532" s="14" t="s">
        <v>260</v>
      </c>
      <c r="D532" s="12">
        <v>90</v>
      </c>
      <c r="E532" s="12">
        <v>90</v>
      </c>
      <c r="F532" s="12">
        <v>5173</v>
      </c>
      <c r="G532" s="124">
        <v>6973</v>
      </c>
      <c r="H532" s="84">
        <f aca="true" t="shared" si="28" ref="H532:H591">G532/F532</f>
        <v>1.35</v>
      </c>
      <c r="IP532" s="345"/>
    </row>
    <row r="533" spans="1:250" ht="26.25" customHeight="1">
      <c r="A533" s="14"/>
      <c r="B533" s="13" t="s">
        <v>472</v>
      </c>
      <c r="C533" s="14" t="s">
        <v>260</v>
      </c>
      <c r="D533" s="12">
        <v>90</v>
      </c>
      <c r="E533" s="12">
        <v>90</v>
      </c>
      <c r="F533" s="12">
        <v>8096</v>
      </c>
      <c r="G533" s="124">
        <v>10261</v>
      </c>
      <c r="H533" s="84">
        <f t="shared" si="28"/>
        <v>1.27</v>
      </c>
      <c r="IP533" s="345"/>
    </row>
    <row r="534" spans="1:250" ht="26.25" customHeight="1">
      <c r="A534" s="14"/>
      <c r="B534" s="13" t="s">
        <v>314</v>
      </c>
      <c r="C534" s="14" t="s">
        <v>260</v>
      </c>
      <c r="D534" s="12">
        <v>90</v>
      </c>
      <c r="E534" s="12">
        <v>60</v>
      </c>
      <c r="F534" s="12">
        <v>5084</v>
      </c>
      <c r="G534" s="124">
        <v>5287</v>
      </c>
      <c r="H534" s="84">
        <f t="shared" si="28"/>
        <v>1.04</v>
      </c>
      <c r="IP534" s="345"/>
    </row>
    <row r="535" spans="1:250" ht="26.25" customHeight="1">
      <c r="A535" s="14"/>
      <c r="B535" s="13" t="s">
        <v>315</v>
      </c>
      <c r="C535" s="14" t="s">
        <v>260</v>
      </c>
      <c r="D535" s="12">
        <v>90</v>
      </c>
      <c r="E535" s="12">
        <v>60</v>
      </c>
      <c r="F535" s="12">
        <v>8006</v>
      </c>
      <c r="G535" s="124">
        <v>8575</v>
      </c>
      <c r="H535" s="84">
        <f t="shared" si="28"/>
        <v>1.07</v>
      </c>
      <c r="IP535" s="345"/>
    </row>
    <row r="536" spans="1:250" ht="25.5" customHeight="1">
      <c r="A536" s="14"/>
      <c r="B536" s="13" t="s">
        <v>316</v>
      </c>
      <c r="C536" s="14" t="s">
        <v>260</v>
      </c>
      <c r="D536" s="12">
        <v>90</v>
      </c>
      <c r="E536" s="12">
        <v>90</v>
      </c>
      <c r="F536" s="12">
        <v>5093</v>
      </c>
      <c r="G536" s="124">
        <v>6891</v>
      </c>
      <c r="H536" s="84">
        <f t="shared" si="28"/>
        <v>1.35</v>
      </c>
      <c r="IP536" s="345"/>
    </row>
    <row r="537" spans="1:250" ht="26.25" customHeight="1">
      <c r="A537" s="14"/>
      <c r="B537" s="13" t="s">
        <v>317</v>
      </c>
      <c r="C537" s="14" t="s">
        <v>260</v>
      </c>
      <c r="D537" s="12">
        <v>90</v>
      </c>
      <c r="E537" s="12">
        <v>90</v>
      </c>
      <c r="F537" s="12">
        <v>8016</v>
      </c>
      <c r="G537" s="124">
        <v>10179</v>
      </c>
      <c r="H537" s="84">
        <f t="shared" si="28"/>
        <v>1.27</v>
      </c>
      <c r="IP537" s="345"/>
    </row>
    <row r="538" spans="1:250" ht="29.25" customHeight="1">
      <c r="A538" s="14"/>
      <c r="B538" s="13" t="s">
        <v>318</v>
      </c>
      <c r="C538" s="14" t="s">
        <v>260</v>
      </c>
      <c r="D538" s="12">
        <v>90</v>
      </c>
      <c r="E538" s="12">
        <v>60</v>
      </c>
      <c r="F538" s="12">
        <v>5179</v>
      </c>
      <c r="G538" s="124">
        <v>5386</v>
      </c>
      <c r="H538" s="84">
        <f t="shared" si="28"/>
        <v>1.04</v>
      </c>
      <c r="IP538" s="345"/>
    </row>
    <row r="539" spans="1:251" ht="28.5" customHeight="1">
      <c r="A539" s="14"/>
      <c r="B539" s="13" t="s">
        <v>319</v>
      </c>
      <c r="C539" s="14" t="s">
        <v>260</v>
      </c>
      <c r="D539" s="12">
        <v>90</v>
      </c>
      <c r="E539" s="12">
        <v>60</v>
      </c>
      <c r="F539" s="12">
        <v>8102</v>
      </c>
      <c r="G539" s="124">
        <v>8674</v>
      </c>
      <c r="H539" s="84">
        <f t="shared" si="28"/>
        <v>1.07</v>
      </c>
      <c r="IP539" s="345"/>
      <c r="IQ539" s="24"/>
    </row>
    <row r="540" spans="1:250" ht="40.5" customHeight="1">
      <c r="A540" s="14"/>
      <c r="B540" s="30" t="s">
        <v>320</v>
      </c>
      <c r="C540" s="14" t="s">
        <v>260</v>
      </c>
      <c r="D540" s="12">
        <v>90</v>
      </c>
      <c r="E540" s="12">
        <v>90</v>
      </c>
      <c r="F540" s="12">
        <v>5089</v>
      </c>
      <c r="G540" s="124">
        <v>6885</v>
      </c>
      <c r="H540" s="84">
        <f t="shared" si="28"/>
        <v>1.35</v>
      </c>
      <c r="IP540" s="345"/>
    </row>
    <row r="541" spans="1:250" ht="42" customHeight="1">
      <c r="A541" s="14"/>
      <c r="B541" s="30" t="s">
        <v>321</v>
      </c>
      <c r="C541" s="14" t="s">
        <v>260</v>
      </c>
      <c r="D541" s="12">
        <v>90</v>
      </c>
      <c r="E541" s="12">
        <v>90</v>
      </c>
      <c r="F541" s="12">
        <v>8012</v>
      </c>
      <c r="G541" s="124">
        <v>10172</v>
      </c>
      <c r="H541" s="84">
        <f t="shared" si="28"/>
        <v>1.27</v>
      </c>
      <c r="IP541" s="345"/>
    </row>
    <row r="542" spans="1:250" ht="24.75" customHeight="1">
      <c r="A542" s="14"/>
      <c r="B542" s="13" t="s">
        <v>322</v>
      </c>
      <c r="C542" s="14" t="s">
        <v>260</v>
      </c>
      <c r="D542" s="12">
        <v>60</v>
      </c>
      <c r="E542" s="12">
        <v>30</v>
      </c>
      <c r="F542" s="12">
        <v>3317</v>
      </c>
      <c r="G542" s="124">
        <v>2996</v>
      </c>
      <c r="H542" s="84">
        <f t="shared" si="28"/>
        <v>0.9</v>
      </c>
      <c r="IP542" s="345"/>
    </row>
    <row r="543" spans="1:250" ht="27.75" customHeight="1">
      <c r="A543" s="14"/>
      <c r="B543" s="13" t="s">
        <v>323</v>
      </c>
      <c r="C543" s="14" t="s">
        <v>260</v>
      </c>
      <c r="D543" s="12">
        <v>60</v>
      </c>
      <c r="E543" s="12">
        <v>30</v>
      </c>
      <c r="F543" s="12">
        <v>5251</v>
      </c>
      <c r="G543" s="124">
        <v>5171</v>
      </c>
      <c r="H543" s="84">
        <f t="shared" si="28"/>
        <v>0.98</v>
      </c>
      <c r="IP543" s="345"/>
    </row>
    <row r="544" spans="1:250" ht="24.75" customHeight="1">
      <c r="A544" s="14"/>
      <c r="B544" s="13" t="s">
        <v>324</v>
      </c>
      <c r="C544" s="14" t="s">
        <v>260</v>
      </c>
      <c r="D544" s="12">
        <v>60</v>
      </c>
      <c r="E544" s="12">
        <v>30</v>
      </c>
      <c r="F544" s="12">
        <v>3338</v>
      </c>
      <c r="G544" s="83">
        <v>3016</v>
      </c>
      <c r="H544" s="84">
        <f t="shared" si="28"/>
        <v>0.9</v>
      </c>
      <c r="IP544" s="345"/>
    </row>
    <row r="545" spans="1:250" ht="26.25" customHeight="1">
      <c r="A545" s="14"/>
      <c r="B545" s="13" t="s">
        <v>325</v>
      </c>
      <c r="C545" s="14" t="s">
        <v>260</v>
      </c>
      <c r="D545" s="12">
        <v>60</v>
      </c>
      <c r="E545" s="12">
        <v>30</v>
      </c>
      <c r="F545" s="12">
        <v>5272</v>
      </c>
      <c r="G545" s="124">
        <v>5191</v>
      </c>
      <c r="H545" s="84">
        <f t="shared" si="28"/>
        <v>0.98</v>
      </c>
      <c r="IP545" s="345"/>
    </row>
    <row r="546" spans="1:250" ht="38.25" customHeight="1">
      <c r="A546" s="14"/>
      <c r="B546" s="13" t="s">
        <v>326</v>
      </c>
      <c r="C546" s="31" t="s">
        <v>260</v>
      </c>
      <c r="D546" s="29">
        <v>30</v>
      </c>
      <c r="E546" s="29">
        <v>30</v>
      </c>
      <c r="F546" s="29">
        <v>2034</v>
      </c>
      <c r="G546" s="151">
        <v>3110</v>
      </c>
      <c r="H546" s="84">
        <f t="shared" si="28"/>
        <v>1.53</v>
      </c>
      <c r="IP546" s="345"/>
    </row>
    <row r="547" spans="1:250" ht="39" customHeight="1">
      <c r="A547" s="14"/>
      <c r="B547" s="13" t="s">
        <v>327</v>
      </c>
      <c r="C547" s="14" t="s">
        <v>260</v>
      </c>
      <c r="D547" s="12">
        <v>30</v>
      </c>
      <c r="E547" s="12">
        <v>30</v>
      </c>
      <c r="F547" s="12">
        <v>3001</v>
      </c>
      <c r="G547" s="124">
        <v>5285</v>
      </c>
      <c r="H547" s="84">
        <f t="shared" si="28"/>
        <v>1.76</v>
      </c>
      <c r="IP547" s="345"/>
    </row>
    <row r="548" spans="1:250" ht="27" customHeight="1">
      <c r="A548" s="14"/>
      <c r="B548" s="13" t="s">
        <v>328</v>
      </c>
      <c r="C548" s="14" t="s">
        <v>260</v>
      </c>
      <c r="D548" s="12">
        <v>30</v>
      </c>
      <c r="E548" s="12">
        <v>30</v>
      </c>
      <c r="F548" s="12">
        <v>2249</v>
      </c>
      <c r="G548" s="124">
        <v>3476</v>
      </c>
      <c r="H548" s="84">
        <f t="shared" si="28"/>
        <v>1.55</v>
      </c>
      <c r="IP548" s="345"/>
    </row>
    <row r="549" spans="1:250" ht="26.25" customHeight="1">
      <c r="A549" s="14"/>
      <c r="B549" s="13" t="s">
        <v>329</v>
      </c>
      <c r="C549" s="14" t="s">
        <v>260</v>
      </c>
      <c r="D549" s="12">
        <v>30</v>
      </c>
      <c r="E549" s="12">
        <v>30</v>
      </c>
      <c r="F549" s="12">
        <v>3216</v>
      </c>
      <c r="G549" s="124">
        <v>5651</v>
      </c>
      <c r="H549" s="84">
        <f t="shared" si="28"/>
        <v>1.76</v>
      </c>
      <c r="IP549" s="345"/>
    </row>
    <row r="550" spans="1:250" ht="39.75" customHeight="1">
      <c r="A550" s="14"/>
      <c r="B550" s="13" t="s">
        <v>330</v>
      </c>
      <c r="C550" s="14" t="s">
        <v>260</v>
      </c>
      <c r="D550" s="12">
        <v>30</v>
      </c>
      <c r="E550" s="12">
        <v>90</v>
      </c>
      <c r="F550" s="12">
        <v>7723</v>
      </c>
      <c r="G550" s="124">
        <v>9446</v>
      </c>
      <c r="H550" s="84">
        <f t="shared" si="28"/>
        <v>1.22</v>
      </c>
      <c r="IP550" s="345"/>
    </row>
    <row r="551" spans="1:250" ht="37.5" customHeight="1">
      <c r="A551" s="14"/>
      <c r="B551" s="13" t="s">
        <v>331</v>
      </c>
      <c r="C551" s="14" t="s">
        <v>260</v>
      </c>
      <c r="D551" s="12">
        <v>30</v>
      </c>
      <c r="E551" s="12">
        <v>90</v>
      </c>
      <c r="F551" s="12">
        <v>10646</v>
      </c>
      <c r="G551" s="124">
        <v>12733</v>
      </c>
      <c r="H551" s="84">
        <f t="shared" si="28"/>
        <v>1.2</v>
      </c>
      <c r="IP551" s="345"/>
    </row>
    <row r="552" spans="1:250" ht="39.75" customHeight="1">
      <c r="A552" s="14"/>
      <c r="B552" s="13" t="s">
        <v>332</v>
      </c>
      <c r="C552" s="14" t="s">
        <v>260</v>
      </c>
      <c r="D552" s="12">
        <v>30</v>
      </c>
      <c r="E552" s="12">
        <v>90</v>
      </c>
      <c r="F552" s="12">
        <v>5189</v>
      </c>
      <c r="G552" s="124">
        <v>6981</v>
      </c>
      <c r="H552" s="84">
        <f t="shared" si="28"/>
        <v>1.35</v>
      </c>
      <c r="IP552" s="345"/>
    </row>
    <row r="553" spans="1:250" ht="39.75" customHeight="1">
      <c r="A553" s="14"/>
      <c r="B553" s="13" t="s">
        <v>333</v>
      </c>
      <c r="C553" s="14" t="s">
        <v>260</v>
      </c>
      <c r="D553" s="12">
        <v>30</v>
      </c>
      <c r="E553" s="12">
        <v>90</v>
      </c>
      <c r="F553" s="12">
        <v>8111</v>
      </c>
      <c r="G553" s="124">
        <v>10269</v>
      </c>
      <c r="H553" s="84">
        <f t="shared" si="28"/>
        <v>1.27</v>
      </c>
      <c r="IP553" s="345"/>
    </row>
    <row r="554" spans="1:250" ht="38.25" customHeight="1">
      <c r="A554" s="14"/>
      <c r="B554" s="13" t="s">
        <v>334</v>
      </c>
      <c r="C554" s="14" t="s">
        <v>260</v>
      </c>
      <c r="D554" s="12">
        <v>20</v>
      </c>
      <c r="E554" s="12">
        <v>20</v>
      </c>
      <c r="F554" s="12">
        <v>1435</v>
      </c>
      <c r="G554" s="124">
        <v>1854</v>
      </c>
      <c r="H554" s="84">
        <f t="shared" si="28"/>
        <v>1.29</v>
      </c>
      <c r="IP554" s="345"/>
    </row>
    <row r="555" spans="1:250" ht="39.75" customHeight="1">
      <c r="A555" s="14"/>
      <c r="B555" s="13" t="s">
        <v>335</v>
      </c>
      <c r="C555" s="31" t="s">
        <v>260</v>
      </c>
      <c r="D555" s="29">
        <v>20</v>
      </c>
      <c r="E555" s="29">
        <v>20</v>
      </c>
      <c r="F555" s="29">
        <v>2080</v>
      </c>
      <c r="G555" s="151">
        <v>2942</v>
      </c>
      <c r="H555" s="84">
        <f t="shared" si="28"/>
        <v>1.41</v>
      </c>
      <c r="IP555" s="345"/>
    </row>
    <row r="556" spans="1:250" ht="27" customHeight="1">
      <c r="A556" s="14"/>
      <c r="B556" s="13" t="s">
        <v>526</v>
      </c>
      <c r="C556" s="14" t="s">
        <v>260</v>
      </c>
      <c r="D556" s="12">
        <v>20</v>
      </c>
      <c r="E556" s="12">
        <v>20</v>
      </c>
      <c r="F556" s="12">
        <v>1415</v>
      </c>
      <c r="G556" s="124">
        <v>1834</v>
      </c>
      <c r="H556" s="84">
        <f>G556/F556</f>
        <v>1.3</v>
      </c>
      <c r="IP556" s="345"/>
    </row>
    <row r="557" spans="1:250" ht="26.25" customHeight="1">
      <c r="A557" s="14"/>
      <c r="B557" s="13" t="s">
        <v>337</v>
      </c>
      <c r="C557" s="14" t="s">
        <v>260</v>
      </c>
      <c r="D557" s="12">
        <v>20</v>
      </c>
      <c r="E557" s="12">
        <v>20</v>
      </c>
      <c r="F557" s="12">
        <v>2059</v>
      </c>
      <c r="G557" s="124">
        <v>2922</v>
      </c>
      <c r="H557" s="84">
        <f t="shared" si="28"/>
        <v>1.42</v>
      </c>
      <c r="IP557" s="345"/>
    </row>
    <row r="558" spans="1:250" ht="25.5">
      <c r="A558" s="14"/>
      <c r="B558" s="13" t="s">
        <v>338</v>
      </c>
      <c r="C558" s="14" t="s">
        <v>260</v>
      </c>
      <c r="D558" s="12">
        <v>20</v>
      </c>
      <c r="E558" s="12">
        <v>20</v>
      </c>
      <c r="F558" s="12">
        <v>1388</v>
      </c>
      <c r="G558" s="124">
        <v>1806</v>
      </c>
      <c r="H558" s="84">
        <f t="shared" si="28"/>
        <v>1.3</v>
      </c>
      <c r="IP558" s="345"/>
    </row>
    <row r="559" spans="1:250" ht="27" customHeight="1">
      <c r="A559" s="14"/>
      <c r="B559" s="13" t="s">
        <v>339</v>
      </c>
      <c r="C559" s="14" t="s">
        <v>260</v>
      </c>
      <c r="D559" s="12">
        <v>20</v>
      </c>
      <c r="E559" s="12">
        <v>20</v>
      </c>
      <c r="F559" s="12">
        <v>2033</v>
      </c>
      <c r="G559" s="124">
        <v>2894</v>
      </c>
      <c r="H559" s="84">
        <f t="shared" si="28"/>
        <v>1.42</v>
      </c>
      <c r="IP559" s="345"/>
    </row>
    <row r="560" spans="1:250" ht="38.25">
      <c r="A560" s="14"/>
      <c r="B560" s="13" t="s">
        <v>340</v>
      </c>
      <c r="C560" s="14" t="s">
        <v>260</v>
      </c>
      <c r="D560" s="12">
        <v>40</v>
      </c>
      <c r="E560" s="12">
        <v>40</v>
      </c>
      <c r="F560" s="12">
        <v>2305</v>
      </c>
      <c r="G560" s="124">
        <v>3108</v>
      </c>
      <c r="H560" s="84">
        <f t="shared" si="28"/>
        <v>1.35</v>
      </c>
      <c r="IP560" s="345"/>
    </row>
    <row r="561" spans="1:250" ht="38.25">
      <c r="A561" s="14"/>
      <c r="B561" s="13" t="s">
        <v>341</v>
      </c>
      <c r="C561" s="14" t="s">
        <v>260</v>
      </c>
      <c r="D561" s="12">
        <v>40</v>
      </c>
      <c r="E561" s="12">
        <v>40</v>
      </c>
      <c r="F561" s="12">
        <v>3594</v>
      </c>
      <c r="G561" s="124">
        <v>5283</v>
      </c>
      <c r="H561" s="84">
        <f t="shared" si="28"/>
        <v>1.47</v>
      </c>
      <c r="IP561" s="345"/>
    </row>
    <row r="562" spans="1:250" ht="38.25" customHeight="1">
      <c r="A562" s="14"/>
      <c r="B562" s="13" t="s">
        <v>342</v>
      </c>
      <c r="C562" s="14" t="s">
        <v>260</v>
      </c>
      <c r="D562" s="12">
        <v>40</v>
      </c>
      <c r="E562" s="12">
        <v>40</v>
      </c>
      <c r="F562" s="12">
        <v>2633</v>
      </c>
      <c r="G562" s="124">
        <v>3639</v>
      </c>
      <c r="H562" s="84">
        <f t="shared" si="28"/>
        <v>1.38</v>
      </c>
      <c r="IP562" s="345"/>
    </row>
    <row r="563" spans="1:250" ht="38.25" customHeight="1">
      <c r="A563" s="14"/>
      <c r="B563" s="13" t="s">
        <v>343</v>
      </c>
      <c r="C563" s="14" t="s">
        <v>260</v>
      </c>
      <c r="D563" s="12">
        <v>40</v>
      </c>
      <c r="E563" s="12">
        <v>40</v>
      </c>
      <c r="F563" s="12">
        <v>3922</v>
      </c>
      <c r="G563" s="124">
        <v>5814</v>
      </c>
      <c r="H563" s="84">
        <f t="shared" si="28"/>
        <v>1.48</v>
      </c>
      <c r="IP563" s="345"/>
    </row>
    <row r="564" spans="1:250" ht="36.75" customHeight="1">
      <c r="A564" s="14"/>
      <c r="B564" s="13" t="s">
        <v>344</v>
      </c>
      <c r="C564" s="14" t="s">
        <v>260</v>
      </c>
      <c r="D564" s="12">
        <v>25</v>
      </c>
      <c r="E564" s="12">
        <v>25</v>
      </c>
      <c r="F564" s="12">
        <v>1771</v>
      </c>
      <c r="G564" s="124">
        <v>2142</v>
      </c>
      <c r="H564" s="84">
        <f t="shared" si="28"/>
        <v>1.21</v>
      </c>
      <c r="IP564" s="345"/>
    </row>
    <row r="565" spans="1:250" ht="37.5" customHeight="1">
      <c r="A565" s="14"/>
      <c r="B565" s="16" t="s">
        <v>345</v>
      </c>
      <c r="C565" s="73" t="s">
        <v>260</v>
      </c>
      <c r="D565" s="160">
        <v>25</v>
      </c>
      <c r="E565" s="160">
        <v>25</v>
      </c>
      <c r="F565" s="160">
        <v>2577</v>
      </c>
      <c r="G565" s="161">
        <v>3229</v>
      </c>
      <c r="H565" s="150">
        <f t="shared" si="28"/>
        <v>1.25</v>
      </c>
      <c r="IP565" s="345"/>
    </row>
    <row r="566" spans="1:250" ht="12.75" customHeight="1">
      <c r="A566" s="61">
        <v>23</v>
      </c>
      <c r="B566" s="367" t="s">
        <v>473</v>
      </c>
      <c r="C566" s="367"/>
      <c r="D566" s="367"/>
      <c r="E566" s="367"/>
      <c r="F566" s="367"/>
      <c r="G566" s="367"/>
      <c r="H566" s="367"/>
      <c r="IP566" s="345"/>
    </row>
    <row r="567" spans="1:250" ht="24" customHeight="1">
      <c r="A567" s="14"/>
      <c r="B567" s="30" t="s">
        <v>346</v>
      </c>
      <c r="C567" s="31" t="s">
        <v>260</v>
      </c>
      <c r="D567" s="29">
        <v>120</v>
      </c>
      <c r="E567" s="29">
        <v>90</v>
      </c>
      <c r="F567" s="29">
        <v>7052</v>
      </c>
      <c r="G567" s="151">
        <v>7598</v>
      </c>
      <c r="H567" s="153">
        <f t="shared" si="28"/>
        <v>1.08</v>
      </c>
      <c r="IP567" s="345"/>
    </row>
    <row r="568" spans="1:250" ht="24" customHeight="1">
      <c r="A568" s="14"/>
      <c r="B568" s="13" t="s">
        <v>347</v>
      </c>
      <c r="C568" s="14" t="s">
        <v>260</v>
      </c>
      <c r="D568" s="12">
        <v>120</v>
      </c>
      <c r="E568" s="12">
        <v>90</v>
      </c>
      <c r="F568" s="12">
        <v>10964</v>
      </c>
      <c r="G568" s="124">
        <v>11998</v>
      </c>
      <c r="H568" s="84">
        <f t="shared" si="28"/>
        <v>1.09</v>
      </c>
      <c r="IP568" s="345"/>
    </row>
    <row r="569" spans="1:250" ht="28.5" customHeight="1">
      <c r="A569" s="14"/>
      <c r="B569" s="13" t="s">
        <v>348</v>
      </c>
      <c r="C569" s="14" t="s">
        <v>260</v>
      </c>
      <c r="D569" s="12">
        <v>120</v>
      </c>
      <c r="E569" s="12">
        <v>120</v>
      </c>
      <c r="F569" s="12">
        <v>7532</v>
      </c>
      <c r="G569" s="124">
        <v>9998</v>
      </c>
      <c r="H569" s="84">
        <f t="shared" si="28"/>
        <v>1.33</v>
      </c>
      <c r="IP569" s="345"/>
    </row>
    <row r="570" spans="1:250" ht="26.25" customHeight="1">
      <c r="A570" s="14"/>
      <c r="B570" s="13" t="s">
        <v>349</v>
      </c>
      <c r="C570" s="31" t="s">
        <v>260</v>
      </c>
      <c r="D570" s="29">
        <v>120</v>
      </c>
      <c r="E570" s="29">
        <v>120</v>
      </c>
      <c r="F570" s="29">
        <v>11444</v>
      </c>
      <c r="G570" s="151">
        <v>14398</v>
      </c>
      <c r="H570" s="84">
        <f t="shared" si="28"/>
        <v>1.26</v>
      </c>
      <c r="IP570" s="345"/>
    </row>
    <row r="571" spans="1:250" ht="35.25" customHeight="1">
      <c r="A571" s="14"/>
      <c r="B571" s="145" t="s">
        <v>474</v>
      </c>
      <c r="C571" s="14" t="s">
        <v>260</v>
      </c>
      <c r="D571" s="12">
        <v>120</v>
      </c>
      <c r="E571" s="12">
        <v>120</v>
      </c>
      <c r="F571" s="12">
        <v>7506</v>
      </c>
      <c r="G571" s="124">
        <v>9969</v>
      </c>
      <c r="H571" s="84">
        <f t="shared" si="28"/>
        <v>1.33</v>
      </c>
      <c r="IP571" s="345"/>
    </row>
    <row r="572" spans="1:250" ht="39" customHeight="1">
      <c r="A572" s="14"/>
      <c r="B572" s="13" t="s">
        <v>351</v>
      </c>
      <c r="C572" s="14" t="s">
        <v>260</v>
      </c>
      <c r="D572" s="12">
        <v>120</v>
      </c>
      <c r="E572" s="12">
        <v>120</v>
      </c>
      <c r="F572" s="12">
        <v>11418</v>
      </c>
      <c r="G572" s="124">
        <v>14369</v>
      </c>
      <c r="H572" s="84">
        <f t="shared" si="28"/>
        <v>1.26</v>
      </c>
      <c r="IP572" s="345"/>
    </row>
    <row r="573" spans="1:250" ht="25.5" customHeight="1">
      <c r="A573" s="14"/>
      <c r="B573" s="13" t="s">
        <v>352</v>
      </c>
      <c r="C573" s="14" t="s">
        <v>260</v>
      </c>
      <c r="D573" s="12">
        <v>40</v>
      </c>
      <c r="E573" s="12">
        <v>40</v>
      </c>
      <c r="F573" s="12">
        <v>2491</v>
      </c>
      <c r="G573" s="124">
        <v>3557</v>
      </c>
      <c r="H573" s="84">
        <f t="shared" si="28"/>
        <v>1.43</v>
      </c>
      <c r="IP573" s="345"/>
    </row>
    <row r="574" spans="1:250" ht="29.25" customHeight="1">
      <c r="A574" s="14"/>
      <c r="B574" s="13" t="s">
        <v>353</v>
      </c>
      <c r="C574" s="14" t="s">
        <v>260</v>
      </c>
      <c r="D574" s="12">
        <v>40</v>
      </c>
      <c r="E574" s="12">
        <v>40</v>
      </c>
      <c r="F574" s="12">
        <v>3780</v>
      </c>
      <c r="G574" s="124">
        <v>5732</v>
      </c>
      <c r="H574" s="84">
        <f t="shared" si="28"/>
        <v>1.52</v>
      </c>
      <c r="IP574" s="345"/>
    </row>
    <row r="575" spans="1:250" ht="15" customHeight="1">
      <c r="A575" s="14"/>
      <c r="B575" s="13" t="s">
        <v>354</v>
      </c>
      <c r="C575" s="14" t="s">
        <v>260</v>
      </c>
      <c r="D575" s="12">
        <v>40</v>
      </c>
      <c r="E575" s="12">
        <v>40</v>
      </c>
      <c r="F575" s="12">
        <v>2200</v>
      </c>
      <c r="G575" s="124">
        <v>3000</v>
      </c>
      <c r="H575" s="84">
        <f t="shared" si="28"/>
        <v>1.36</v>
      </c>
      <c r="IP575" s="345"/>
    </row>
    <row r="576" spans="1:250" ht="12.75">
      <c r="A576" s="14"/>
      <c r="B576" s="13" t="s">
        <v>355</v>
      </c>
      <c r="C576" s="14" t="s">
        <v>260</v>
      </c>
      <c r="D576" s="12">
        <v>40</v>
      </c>
      <c r="E576" s="12">
        <v>40</v>
      </c>
      <c r="F576" s="12">
        <v>1873</v>
      </c>
      <c r="G576" s="124">
        <v>2336</v>
      </c>
      <c r="H576" s="84">
        <f t="shared" si="28"/>
        <v>1.25</v>
      </c>
      <c r="IP576" s="345"/>
    </row>
    <row r="577" spans="1:250" ht="37.5" customHeight="1">
      <c r="A577" s="14"/>
      <c r="B577" s="13" t="s">
        <v>356</v>
      </c>
      <c r="C577" s="31" t="s">
        <v>260</v>
      </c>
      <c r="D577" s="29">
        <v>120</v>
      </c>
      <c r="E577" s="29">
        <v>120</v>
      </c>
      <c r="F577" s="29">
        <v>6556</v>
      </c>
      <c r="G577" s="151">
        <v>8878</v>
      </c>
      <c r="H577" s="84">
        <f t="shared" si="28"/>
        <v>1.35</v>
      </c>
      <c r="IP577" s="345"/>
    </row>
    <row r="578" spans="1:250" ht="39" customHeight="1">
      <c r="A578" s="14"/>
      <c r="B578" s="13" t="s">
        <v>357</v>
      </c>
      <c r="C578" s="14" t="s">
        <v>260</v>
      </c>
      <c r="D578" s="12">
        <v>120</v>
      </c>
      <c r="E578" s="12">
        <v>120</v>
      </c>
      <c r="F578" s="12">
        <v>10447</v>
      </c>
      <c r="G578" s="124">
        <v>13278</v>
      </c>
      <c r="H578" s="84">
        <f t="shared" si="28"/>
        <v>1.27</v>
      </c>
      <c r="IP578" s="345"/>
    </row>
    <row r="579" spans="1:250" ht="27.75" customHeight="1">
      <c r="A579" s="14"/>
      <c r="B579" s="13" t="s">
        <v>358</v>
      </c>
      <c r="C579" s="14" t="s">
        <v>260</v>
      </c>
      <c r="D579" s="12">
        <v>120</v>
      </c>
      <c r="E579" s="12">
        <v>120</v>
      </c>
      <c r="F579" s="12">
        <v>6556</v>
      </c>
      <c r="G579" s="124">
        <v>8878</v>
      </c>
      <c r="H579" s="84">
        <f t="shared" si="28"/>
        <v>1.35</v>
      </c>
      <c r="IP579" s="345"/>
    </row>
    <row r="580" spans="1:250" ht="25.5" customHeight="1">
      <c r="A580" s="14"/>
      <c r="B580" s="13" t="s">
        <v>359</v>
      </c>
      <c r="C580" s="14" t="s">
        <v>260</v>
      </c>
      <c r="D580" s="12">
        <v>120</v>
      </c>
      <c r="E580" s="12">
        <v>120</v>
      </c>
      <c r="F580" s="12">
        <v>10447</v>
      </c>
      <c r="G580" s="124">
        <v>13278</v>
      </c>
      <c r="H580" s="84">
        <f t="shared" si="28"/>
        <v>1.27</v>
      </c>
      <c r="IP580" s="345"/>
    </row>
    <row r="581" spans="1:250" ht="38.25" customHeight="1">
      <c r="A581" s="14"/>
      <c r="B581" s="13" t="s">
        <v>360</v>
      </c>
      <c r="C581" s="14" t="s">
        <v>260</v>
      </c>
      <c r="D581" s="12">
        <v>120</v>
      </c>
      <c r="E581" s="12">
        <v>120</v>
      </c>
      <c r="F581" s="12">
        <v>6556</v>
      </c>
      <c r="G581" s="124">
        <v>8878</v>
      </c>
      <c r="H581" s="84">
        <f t="shared" si="28"/>
        <v>1.35</v>
      </c>
      <c r="IP581" s="345"/>
    </row>
    <row r="582" spans="1:250" ht="38.25" customHeight="1">
      <c r="A582" s="14"/>
      <c r="B582" s="13" t="s">
        <v>361</v>
      </c>
      <c r="C582" s="14" t="s">
        <v>260</v>
      </c>
      <c r="D582" s="12">
        <v>120</v>
      </c>
      <c r="E582" s="12">
        <v>120</v>
      </c>
      <c r="F582" s="12">
        <v>10447</v>
      </c>
      <c r="G582" s="124">
        <v>13278</v>
      </c>
      <c r="H582" s="84">
        <f t="shared" si="28"/>
        <v>1.27</v>
      </c>
      <c r="IP582" s="345"/>
    </row>
    <row r="583" spans="1:250" ht="27.75" customHeight="1">
      <c r="A583" s="14"/>
      <c r="B583" s="13" t="s">
        <v>362</v>
      </c>
      <c r="C583" s="14" t="s">
        <v>260</v>
      </c>
      <c r="D583" s="12">
        <v>40</v>
      </c>
      <c r="E583" s="12">
        <v>40</v>
      </c>
      <c r="F583" s="12">
        <v>2179</v>
      </c>
      <c r="G583" s="124">
        <v>2921</v>
      </c>
      <c r="H583" s="84">
        <f t="shared" si="28"/>
        <v>1.34</v>
      </c>
      <c r="IP583" s="345"/>
    </row>
    <row r="584" spans="1:250" ht="27.75" customHeight="1">
      <c r="A584" s="14"/>
      <c r="B584" s="13" t="s">
        <v>363</v>
      </c>
      <c r="C584" s="14" t="s">
        <v>260</v>
      </c>
      <c r="D584" s="12">
        <v>40</v>
      </c>
      <c r="E584" s="12">
        <v>40</v>
      </c>
      <c r="F584" s="12">
        <v>3468</v>
      </c>
      <c r="G584" s="124">
        <v>5096</v>
      </c>
      <c r="H584" s="84">
        <f t="shared" si="28"/>
        <v>1.47</v>
      </c>
      <c r="IP584" s="345"/>
    </row>
    <row r="585" spans="1:250" ht="15.75" customHeight="1">
      <c r="A585" s="2">
        <v>24</v>
      </c>
      <c r="B585" s="394" t="s">
        <v>364</v>
      </c>
      <c r="C585" s="395"/>
      <c r="D585" s="395"/>
      <c r="E585" s="395"/>
      <c r="F585" s="395"/>
      <c r="G585" s="395"/>
      <c r="H585" s="396"/>
      <c r="IP585" s="345"/>
    </row>
    <row r="586" spans="1:250" ht="27" customHeight="1">
      <c r="A586" s="14"/>
      <c r="B586" s="13" t="s">
        <v>365</v>
      </c>
      <c r="C586" s="14" t="s">
        <v>260</v>
      </c>
      <c r="D586" s="12">
        <v>90</v>
      </c>
      <c r="E586" s="12">
        <v>90</v>
      </c>
      <c r="F586" s="12">
        <v>6722</v>
      </c>
      <c r="G586" s="124">
        <v>8151</v>
      </c>
      <c r="H586" s="84">
        <f t="shared" si="28"/>
        <v>1.21</v>
      </c>
      <c r="IP586" s="345"/>
    </row>
    <row r="587" spans="1:250" ht="26.25" customHeight="1">
      <c r="A587" s="14"/>
      <c r="B587" s="13" t="s">
        <v>366</v>
      </c>
      <c r="C587" s="14" t="s">
        <v>260</v>
      </c>
      <c r="D587" s="12">
        <v>90</v>
      </c>
      <c r="E587" s="12">
        <v>90</v>
      </c>
      <c r="F587" s="12">
        <v>9645</v>
      </c>
      <c r="G587" s="124">
        <v>11439</v>
      </c>
      <c r="H587" s="84">
        <f t="shared" si="28"/>
        <v>1.19</v>
      </c>
      <c r="IP587" s="345"/>
    </row>
    <row r="588" spans="1:250" ht="26.25" customHeight="1">
      <c r="A588" s="14"/>
      <c r="B588" s="13" t="s">
        <v>367</v>
      </c>
      <c r="C588" s="14" t="s">
        <v>260</v>
      </c>
      <c r="D588" s="12">
        <v>120</v>
      </c>
      <c r="E588" s="12">
        <v>120</v>
      </c>
      <c r="F588" s="12">
        <v>6868</v>
      </c>
      <c r="G588" s="124">
        <v>10186</v>
      </c>
      <c r="H588" s="84">
        <f t="shared" si="28"/>
        <v>1.48</v>
      </c>
      <c r="IP588" s="345"/>
    </row>
    <row r="589" spans="1:250" ht="27.75" customHeight="1">
      <c r="A589" s="14"/>
      <c r="B589" s="13" t="s">
        <v>368</v>
      </c>
      <c r="C589" s="14" t="s">
        <v>260</v>
      </c>
      <c r="D589" s="12">
        <v>120</v>
      </c>
      <c r="E589" s="12">
        <v>120</v>
      </c>
      <c r="F589" s="12">
        <v>10780</v>
      </c>
      <c r="G589" s="124">
        <v>14586</v>
      </c>
      <c r="H589" s="84">
        <f t="shared" si="28"/>
        <v>1.35</v>
      </c>
      <c r="IP589" s="345"/>
    </row>
    <row r="590" spans="1:250" ht="26.25" customHeight="1">
      <c r="A590" s="14"/>
      <c r="B590" s="13" t="s">
        <v>369</v>
      </c>
      <c r="C590" s="14" t="s">
        <v>260</v>
      </c>
      <c r="D590" s="12">
        <v>120</v>
      </c>
      <c r="E590" s="12">
        <v>120</v>
      </c>
      <c r="F590" s="12">
        <v>6799</v>
      </c>
      <c r="G590" s="124">
        <v>10116</v>
      </c>
      <c r="H590" s="84">
        <f t="shared" si="28"/>
        <v>1.49</v>
      </c>
      <c r="IP590" s="345"/>
    </row>
    <row r="591" spans="1:250" ht="25.5" customHeight="1">
      <c r="A591" s="14"/>
      <c r="B591" s="16" t="s">
        <v>370</v>
      </c>
      <c r="C591" s="17" t="s">
        <v>260</v>
      </c>
      <c r="D591" s="15">
        <v>120</v>
      </c>
      <c r="E591" s="15">
        <v>120</v>
      </c>
      <c r="F591" s="15">
        <v>10710</v>
      </c>
      <c r="G591" s="112">
        <v>14516</v>
      </c>
      <c r="H591" s="150">
        <f t="shared" si="28"/>
        <v>1.36</v>
      </c>
      <c r="IP591" s="345"/>
    </row>
    <row r="592" spans="1:250" ht="14.25" customHeight="1">
      <c r="A592" s="61">
        <v>25</v>
      </c>
      <c r="B592" s="367" t="s">
        <v>371</v>
      </c>
      <c r="C592" s="367"/>
      <c r="D592" s="367"/>
      <c r="E592" s="367"/>
      <c r="F592" s="367"/>
      <c r="G592" s="367"/>
      <c r="H592" s="367"/>
      <c r="IP592" s="345"/>
    </row>
    <row r="593" spans="1:250" ht="24.75" customHeight="1">
      <c r="A593" s="31"/>
      <c r="B593" s="30" t="s">
        <v>372</v>
      </c>
      <c r="C593" s="31" t="s">
        <v>260</v>
      </c>
      <c r="D593" s="29">
        <v>120</v>
      </c>
      <c r="E593" s="29">
        <v>120</v>
      </c>
      <c r="F593" s="29">
        <v>6681</v>
      </c>
      <c r="G593" s="151">
        <v>9115</v>
      </c>
      <c r="H593" s="153">
        <f aca="true" t="shared" si="29" ref="H593:H598">G593/F593</f>
        <v>1.36</v>
      </c>
      <c r="IP593" s="345"/>
    </row>
    <row r="594" spans="1:250" ht="23.25" customHeight="1">
      <c r="A594" s="14"/>
      <c r="B594" s="146" t="s">
        <v>475</v>
      </c>
      <c r="C594" s="14" t="s">
        <v>260</v>
      </c>
      <c r="D594" s="12">
        <v>120</v>
      </c>
      <c r="E594" s="12">
        <v>120</v>
      </c>
      <c r="F594" s="12">
        <v>8233</v>
      </c>
      <c r="G594" s="124">
        <v>13515</v>
      </c>
      <c r="H594" s="84">
        <f t="shared" si="29"/>
        <v>1.64</v>
      </c>
      <c r="IP594" s="345"/>
    </row>
    <row r="595" spans="1:250" ht="39.75" customHeight="1">
      <c r="A595" s="14"/>
      <c r="B595" s="13" t="s">
        <v>374</v>
      </c>
      <c r="C595" s="14" t="s">
        <v>260</v>
      </c>
      <c r="D595" s="12">
        <v>90</v>
      </c>
      <c r="E595" s="12">
        <v>90</v>
      </c>
      <c r="F595" s="12">
        <v>4752</v>
      </c>
      <c r="G595" s="124">
        <v>6106</v>
      </c>
      <c r="H595" s="84">
        <f t="shared" si="29"/>
        <v>1.28</v>
      </c>
      <c r="IP595" s="345"/>
    </row>
    <row r="596" spans="1:250" ht="42.75" customHeight="1">
      <c r="A596" s="14"/>
      <c r="B596" s="13" t="s">
        <v>375</v>
      </c>
      <c r="C596" s="14" t="s">
        <v>260</v>
      </c>
      <c r="D596" s="12">
        <v>90</v>
      </c>
      <c r="E596" s="12">
        <v>90</v>
      </c>
      <c r="F596" s="12">
        <v>6706</v>
      </c>
      <c r="G596" s="124">
        <v>9394</v>
      </c>
      <c r="H596" s="84">
        <f t="shared" si="29"/>
        <v>1.4</v>
      </c>
      <c r="IP596" s="345"/>
    </row>
    <row r="597" spans="1:250" ht="26.25" customHeight="1">
      <c r="A597" s="14"/>
      <c r="B597" s="13" t="s">
        <v>376</v>
      </c>
      <c r="C597" s="14" t="s">
        <v>260</v>
      </c>
      <c r="D597" s="12">
        <v>60</v>
      </c>
      <c r="E597" s="12">
        <v>60</v>
      </c>
      <c r="F597" s="12">
        <v>3541</v>
      </c>
      <c r="G597" s="124">
        <v>4427</v>
      </c>
      <c r="H597" s="84">
        <f t="shared" si="29"/>
        <v>1.25</v>
      </c>
      <c r="IP597" s="345"/>
    </row>
    <row r="598" spans="1:250" ht="25.5" customHeight="1">
      <c r="A598" s="14"/>
      <c r="B598" s="13" t="s">
        <v>377</v>
      </c>
      <c r="C598" s="14" t="s">
        <v>260</v>
      </c>
      <c r="D598" s="12">
        <v>60</v>
      </c>
      <c r="E598" s="12">
        <v>60</v>
      </c>
      <c r="F598" s="12">
        <v>5474</v>
      </c>
      <c r="G598" s="124">
        <v>6602</v>
      </c>
      <c r="H598" s="84">
        <f t="shared" si="29"/>
        <v>1.21</v>
      </c>
      <c r="IP598" s="345"/>
    </row>
    <row r="599" spans="1:250" ht="39.75" customHeight="1">
      <c r="A599" s="14"/>
      <c r="B599" s="13" t="s">
        <v>378</v>
      </c>
      <c r="C599" s="14" t="s">
        <v>260</v>
      </c>
      <c r="D599" s="12">
        <v>90</v>
      </c>
      <c r="E599" s="12">
        <v>90</v>
      </c>
      <c r="F599" s="12">
        <v>3573</v>
      </c>
      <c r="G599" s="124">
        <v>5146</v>
      </c>
      <c r="H599" s="84">
        <f aca="true" t="shared" si="30" ref="H599:H604">G599/F599</f>
        <v>1.44</v>
      </c>
      <c r="IP599" s="345"/>
    </row>
    <row r="600" spans="1:250" ht="37.5" customHeight="1">
      <c r="A600" s="14"/>
      <c r="B600" s="13" t="s">
        <v>379</v>
      </c>
      <c r="C600" s="14" t="s">
        <v>260</v>
      </c>
      <c r="D600" s="12">
        <v>90</v>
      </c>
      <c r="E600" s="12">
        <v>90</v>
      </c>
      <c r="F600" s="12">
        <v>5574</v>
      </c>
      <c r="G600" s="124">
        <v>8433</v>
      </c>
      <c r="H600" s="84">
        <f t="shared" si="30"/>
        <v>1.51</v>
      </c>
      <c r="IP600" s="345"/>
    </row>
    <row r="601" spans="1:250" ht="40.5" customHeight="1">
      <c r="A601" s="14"/>
      <c r="B601" s="13" t="s">
        <v>380</v>
      </c>
      <c r="C601" s="14" t="s">
        <v>260</v>
      </c>
      <c r="D601" s="12">
        <v>120</v>
      </c>
      <c r="E601" s="12">
        <v>120</v>
      </c>
      <c r="F601" s="12">
        <v>5207</v>
      </c>
      <c r="G601" s="124">
        <v>8913</v>
      </c>
      <c r="H601" s="84">
        <f t="shared" si="30"/>
        <v>1.71</v>
      </c>
      <c r="IP601" s="345"/>
    </row>
    <row r="602" spans="1:250" ht="39.75" customHeight="1">
      <c r="A602" s="14"/>
      <c r="B602" s="13" t="s">
        <v>381</v>
      </c>
      <c r="C602" s="31" t="s">
        <v>260</v>
      </c>
      <c r="D602" s="29">
        <v>120</v>
      </c>
      <c r="E602" s="29">
        <v>120</v>
      </c>
      <c r="F602" s="29">
        <v>7917</v>
      </c>
      <c r="G602" s="151">
        <v>13313</v>
      </c>
      <c r="H602" s="84">
        <f t="shared" si="30"/>
        <v>1.68</v>
      </c>
      <c r="IP602" s="345"/>
    </row>
    <row r="603" spans="1:250" ht="26.25" customHeight="1">
      <c r="A603" s="14"/>
      <c r="B603" s="13" t="s">
        <v>382</v>
      </c>
      <c r="C603" s="14" t="s">
        <v>260</v>
      </c>
      <c r="D603" s="12">
        <v>60</v>
      </c>
      <c r="E603" s="12">
        <v>60</v>
      </c>
      <c r="F603" s="12">
        <v>3928</v>
      </c>
      <c r="G603" s="124">
        <v>4833</v>
      </c>
      <c r="H603" s="84">
        <f t="shared" si="30"/>
        <v>1.23</v>
      </c>
      <c r="IP603" s="345"/>
    </row>
    <row r="604" spans="1:250" ht="26.25" customHeight="1">
      <c r="A604" s="14"/>
      <c r="B604" s="16" t="s">
        <v>383</v>
      </c>
      <c r="C604" s="17" t="s">
        <v>260</v>
      </c>
      <c r="D604" s="15">
        <v>60</v>
      </c>
      <c r="E604" s="15">
        <v>60</v>
      </c>
      <c r="F604" s="15">
        <v>5862</v>
      </c>
      <c r="G604" s="112">
        <v>7008</v>
      </c>
      <c r="H604" s="150">
        <f t="shared" si="30"/>
        <v>1.2</v>
      </c>
      <c r="IP604" s="345"/>
    </row>
    <row r="605" spans="1:250" ht="16.5" customHeight="1">
      <c r="A605" s="61">
        <v>26</v>
      </c>
      <c r="B605" s="367" t="s">
        <v>384</v>
      </c>
      <c r="C605" s="367"/>
      <c r="D605" s="367"/>
      <c r="E605" s="367"/>
      <c r="F605" s="367"/>
      <c r="G605" s="367"/>
      <c r="H605" s="367"/>
      <c r="IP605" s="345"/>
    </row>
    <row r="606" spans="1:250" ht="25.5" customHeight="1">
      <c r="A606" s="14"/>
      <c r="B606" s="30" t="s">
        <v>476</v>
      </c>
      <c r="C606" s="31" t="s">
        <v>260</v>
      </c>
      <c r="D606" s="29">
        <v>90</v>
      </c>
      <c r="E606" s="29">
        <v>90</v>
      </c>
      <c r="F606" s="29">
        <v>6615</v>
      </c>
      <c r="G606" s="151">
        <v>8981</v>
      </c>
      <c r="H606" s="153">
        <f>G606/F606</f>
        <v>1.36</v>
      </c>
      <c r="IP606" s="345"/>
    </row>
    <row r="607" spans="1:250" ht="26.25" customHeight="1">
      <c r="A607" s="14"/>
      <c r="B607" s="30" t="s">
        <v>477</v>
      </c>
      <c r="C607" s="14" t="s">
        <v>260</v>
      </c>
      <c r="D607" s="12">
        <v>90</v>
      </c>
      <c r="E607" s="12">
        <v>90</v>
      </c>
      <c r="F607" s="12">
        <v>9250</v>
      </c>
      <c r="G607" s="124">
        <v>12268</v>
      </c>
      <c r="H607" s="84">
        <f aca="true" t="shared" si="31" ref="H607:H612">G607/F607</f>
        <v>1.33</v>
      </c>
      <c r="IP607" s="345"/>
    </row>
    <row r="608" spans="1:250" ht="25.5" customHeight="1">
      <c r="A608" s="14"/>
      <c r="B608" s="13" t="s">
        <v>387</v>
      </c>
      <c r="C608" s="14" t="s">
        <v>260</v>
      </c>
      <c r="D608" s="12">
        <v>90</v>
      </c>
      <c r="E608" s="12">
        <v>90</v>
      </c>
      <c r="F608" s="12">
        <v>8320</v>
      </c>
      <c r="G608" s="124">
        <v>10856</v>
      </c>
      <c r="H608" s="84">
        <f t="shared" si="31"/>
        <v>1.3</v>
      </c>
      <c r="IP608" s="345"/>
    </row>
    <row r="609" spans="1:250" ht="26.25" customHeight="1">
      <c r="A609" s="14"/>
      <c r="B609" s="13" t="s">
        <v>388</v>
      </c>
      <c r="C609" s="14" t="s">
        <v>260</v>
      </c>
      <c r="D609" s="12">
        <v>90</v>
      </c>
      <c r="E609" s="12">
        <v>90</v>
      </c>
      <c r="F609" s="12">
        <v>11149</v>
      </c>
      <c r="G609" s="124">
        <v>14143</v>
      </c>
      <c r="H609" s="84">
        <f t="shared" si="31"/>
        <v>1.27</v>
      </c>
      <c r="IP609" s="345"/>
    </row>
    <row r="610" spans="1:250" ht="29.25" customHeight="1">
      <c r="A610" s="14"/>
      <c r="B610" s="13" t="s">
        <v>389</v>
      </c>
      <c r="C610" s="31" t="s">
        <v>260</v>
      </c>
      <c r="D610" s="29">
        <v>60</v>
      </c>
      <c r="E610" s="29">
        <v>60</v>
      </c>
      <c r="F610" s="29">
        <v>5102</v>
      </c>
      <c r="G610" s="151">
        <v>7346</v>
      </c>
      <c r="H610" s="84">
        <f t="shared" si="31"/>
        <v>1.44</v>
      </c>
      <c r="IP610" s="345"/>
    </row>
    <row r="611" spans="1:250" ht="27.75" customHeight="1">
      <c r="A611" s="14"/>
      <c r="B611" s="13" t="s">
        <v>390</v>
      </c>
      <c r="C611" s="14" t="s">
        <v>260</v>
      </c>
      <c r="D611" s="12">
        <v>60</v>
      </c>
      <c r="E611" s="12">
        <v>60</v>
      </c>
      <c r="F611" s="12">
        <v>7003</v>
      </c>
      <c r="G611" s="124">
        <v>9521</v>
      </c>
      <c r="H611" s="84">
        <f t="shared" si="31"/>
        <v>1.36</v>
      </c>
      <c r="IP611" s="345"/>
    </row>
    <row r="612" spans="1:250" ht="40.5" customHeight="1">
      <c r="A612" s="44">
        <v>27</v>
      </c>
      <c r="B612" s="40" t="s">
        <v>537</v>
      </c>
      <c r="C612" s="20" t="s">
        <v>89</v>
      </c>
      <c r="D612" s="21" t="s">
        <v>527</v>
      </c>
      <c r="E612" s="21" t="s">
        <v>527</v>
      </c>
      <c r="F612" s="162">
        <v>565.6</v>
      </c>
      <c r="G612" s="163">
        <v>801.53</v>
      </c>
      <c r="H612" s="150">
        <f t="shared" si="31"/>
        <v>1.42</v>
      </c>
      <c r="IP612" s="345"/>
    </row>
    <row r="613" spans="1:250" ht="12.75">
      <c r="A613" s="143">
        <v>28</v>
      </c>
      <c r="B613" s="367" t="s">
        <v>392</v>
      </c>
      <c r="C613" s="367"/>
      <c r="D613" s="367"/>
      <c r="E613" s="367"/>
      <c r="F613" s="367"/>
      <c r="G613" s="367"/>
      <c r="H613" s="367"/>
      <c r="IP613" s="345"/>
    </row>
    <row r="614" spans="1:250" ht="12.75">
      <c r="A614" s="14"/>
      <c r="B614" s="11" t="s">
        <v>393</v>
      </c>
      <c r="C614" s="51" t="s">
        <v>394</v>
      </c>
      <c r="D614" s="30">
        <v>6</v>
      </c>
      <c r="E614" s="30">
        <v>6</v>
      </c>
      <c r="F614" s="31">
        <v>11.2</v>
      </c>
      <c r="G614" s="154">
        <v>16.65</v>
      </c>
      <c r="H614" s="154">
        <f>G614/F614</f>
        <v>1.49</v>
      </c>
      <c r="IP614" s="345"/>
    </row>
    <row r="615" spans="1:250" ht="38.25">
      <c r="A615" s="17"/>
      <c r="B615" s="10" t="s">
        <v>528</v>
      </c>
      <c r="C615" s="34" t="s">
        <v>396</v>
      </c>
      <c r="D615" s="13"/>
      <c r="E615" s="13">
        <v>60</v>
      </c>
      <c r="F615" s="14"/>
      <c r="G615" s="45">
        <v>179.54</v>
      </c>
      <c r="H615" s="45"/>
      <c r="IP615" s="345"/>
    </row>
    <row r="616" spans="1:250" ht="12.75">
      <c r="A616" s="264">
        <v>29</v>
      </c>
      <c r="B616" s="391" t="s">
        <v>538</v>
      </c>
      <c r="C616" s="391"/>
      <c r="D616" s="391"/>
      <c r="E616" s="391"/>
      <c r="F616" s="391"/>
      <c r="G616" s="391"/>
      <c r="H616" s="392"/>
      <c r="IP616" s="345"/>
    </row>
    <row r="617" spans="1:250" ht="14.25">
      <c r="A617" s="148"/>
      <c r="B617" s="369" t="s">
        <v>400</v>
      </c>
      <c r="C617" s="43" t="s">
        <v>397</v>
      </c>
      <c r="D617" s="17"/>
      <c r="E617" s="17"/>
      <c r="F617" s="147">
        <v>89.6</v>
      </c>
      <c r="G617" s="147">
        <v>168.79</v>
      </c>
      <c r="H617" s="45">
        <f aca="true" t="shared" si="32" ref="H617:H633">G617/F617</f>
        <v>1.88</v>
      </c>
      <c r="IP617" s="345"/>
    </row>
    <row r="618" spans="1:250" ht="14.25">
      <c r="A618" s="148"/>
      <c r="B618" s="370"/>
      <c r="C618" s="14" t="s">
        <v>398</v>
      </c>
      <c r="D618" s="17"/>
      <c r="E618" s="17"/>
      <c r="F618" s="147">
        <v>7.84</v>
      </c>
      <c r="G618" s="147">
        <v>8.39</v>
      </c>
      <c r="H618" s="45">
        <f t="shared" si="32"/>
        <v>1.07</v>
      </c>
      <c r="IP618" s="345"/>
    </row>
    <row r="619" spans="1:250" ht="14.25">
      <c r="A619" s="148"/>
      <c r="B619" s="373" t="s">
        <v>404</v>
      </c>
      <c r="C619" s="43" t="s">
        <v>397</v>
      </c>
      <c r="D619" s="17"/>
      <c r="E619" s="17"/>
      <c r="F619" s="147"/>
      <c r="G619" s="147">
        <v>168.79</v>
      </c>
      <c r="H619" s="45"/>
      <c r="IP619" s="345"/>
    </row>
    <row r="620" spans="1:250" ht="14.25">
      <c r="A620" s="148"/>
      <c r="B620" s="374"/>
      <c r="C620" s="14" t="s">
        <v>398</v>
      </c>
      <c r="D620" s="17"/>
      <c r="E620" s="17"/>
      <c r="F620" s="147"/>
      <c r="G620" s="147">
        <v>7.49</v>
      </c>
      <c r="H620" s="45"/>
      <c r="IP620" s="345"/>
    </row>
    <row r="621" spans="1:250" ht="14.25">
      <c r="A621" s="136"/>
      <c r="B621" s="371" t="s">
        <v>529</v>
      </c>
      <c r="C621" s="43" t="s">
        <v>397</v>
      </c>
      <c r="D621" s="17"/>
      <c r="E621" s="17"/>
      <c r="F621" s="147"/>
      <c r="G621" s="147">
        <v>168.79</v>
      </c>
      <c r="H621" s="45"/>
      <c r="IP621" s="345"/>
    </row>
    <row r="622" spans="1:250" ht="14.25">
      <c r="A622" s="136"/>
      <c r="B622" s="372"/>
      <c r="C622" s="17" t="s">
        <v>398</v>
      </c>
      <c r="D622" s="17"/>
      <c r="E622" s="17"/>
      <c r="F622" s="147"/>
      <c r="G622" s="147">
        <v>7.49</v>
      </c>
      <c r="H622" s="147"/>
      <c r="IP622" s="345"/>
    </row>
    <row r="623" spans="1:250" ht="17.25" customHeight="1">
      <c r="A623" s="155">
        <v>30</v>
      </c>
      <c r="B623" s="367" t="s">
        <v>399</v>
      </c>
      <c r="C623" s="367"/>
      <c r="D623" s="367"/>
      <c r="E623" s="367"/>
      <c r="F623" s="367"/>
      <c r="G623" s="367"/>
      <c r="H623" s="367"/>
      <c r="IP623" s="345"/>
    </row>
    <row r="624" spans="1:250" ht="12.75">
      <c r="A624" s="78"/>
      <c r="B624" s="368" t="s">
        <v>400</v>
      </c>
      <c r="C624" s="79" t="s">
        <v>397</v>
      </c>
      <c r="D624" s="79"/>
      <c r="E624" s="79"/>
      <c r="F624" s="41">
        <v>73.92</v>
      </c>
      <c r="G624" s="154">
        <v>127.35</v>
      </c>
      <c r="H624" s="154">
        <f t="shared" si="32"/>
        <v>1.72</v>
      </c>
      <c r="IP624" s="345"/>
    </row>
    <row r="625" spans="1:250" ht="12.75">
      <c r="A625" s="79"/>
      <c r="B625" s="364"/>
      <c r="C625" s="14" t="s">
        <v>398</v>
      </c>
      <c r="D625" s="14"/>
      <c r="E625" s="14"/>
      <c r="F625" s="149">
        <v>5.6</v>
      </c>
      <c r="G625" s="45">
        <v>8.39</v>
      </c>
      <c r="H625" s="45">
        <f t="shared" si="32"/>
        <v>1.5</v>
      </c>
      <c r="IP625" s="345"/>
    </row>
    <row r="626" spans="1:250" ht="12.75">
      <c r="A626" s="78"/>
      <c r="B626" s="363" t="s">
        <v>401</v>
      </c>
      <c r="C626" s="43" t="s">
        <v>397</v>
      </c>
      <c r="D626" s="43"/>
      <c r="E626" s="43"/>
      <c r="F626" s="149">
        <v>73.92</v>
      </c>
      <c r="G626" s="154">
        <v>127.35</v>
      </c>
      <c r="H626" s="45">
        <f t="shared" si="32"/>
        <v>1.72</v>
      </c>
      <c r="IP626" s="345"/>
    </row>
    <row r="627" spans="1:250" ht="12.75">
      <c r="A627" s="79"/>
      <c r="B627" s="364"/>
      <c r="C627" s="14" t="s">
        <v>398</v>
      </c>
      <c r="D627" s="14"/>
      <c r="E627" s="14"/>
      <c r="F627" s="149">
        <v>4.48</v>
      </c>
      <c r="G627" s="45">
        <v>5.14</v>
      </c>
      <c r="H627" s="45">
        <f t="shared" si="32"/>
        <v>1.15</v>
      </c>
      <c r="IP627" s="345"/>
    </row>
    <row r="628" spans="1:250" ht="12.75">
      <c r="A628" s="78"/>
      <c r="B628" s="363" t="s">
        <v>402</v>
      </c>
      <c r="C628" s="43" t="s">
        <v>397</v>
      </c>
      <c r="D628" s="43"/>
      <c r="E628" s="43"/>
      <c r="F628" s="149">
        <v>73.92</v>
      </c>
      <c r="G628" s="154">
        <v>127.35</v>
      </c>
      <c r="H628" s="45">
        <f t="shared" si="32"/>
        <v>1.72</v>
      </c>
      <c r="IP628" s="345"/>
    </row>
    <row r="629" spans="1:250" ht="12.75">
      <c r="A629" s="79"/>
      <c r="B629" s="364"/>
      <c r="C629" s="14" t="s">
        <v>398</v>
      </c>
      <c r="D629" s="14"/>
      <c r="E629" s="14"/>
      <c r="F629" s="149">
        <v>4.48</v>
      </c>
      <c r="G629" s="45">
        <v>5.65</v>
      </c>
      <c r="H629" s="45">
        <f t="shared" si="32"/>
        <v>1.26</v>
      </c>
      <c r="IP629" s="345"/>
    </row>
    <row r="630" spans="1:250" ht="12.75">
      <c r="A630" s="78"/>
      <c r="B630" s="363" t="s">
        <v>403</v>
      </c>
      <c r="C630" s="43" t="s">
        <v>397</v>
      </c>
      <c r="D630" s="43"/>
      <c r="E630" s="43"/>
      <c r="F630" s="149">
        <v>73.92</v>
      </c>
      <c r="G630" s="154">
        <v>127.35</v>
      </c>
      <c r="H630" s="45">
        <f t="shared" si="32"/>
        <v>1.72</v>
      </c>
      <c r="IP630" s="345"/>
    </row>
    <row r="631" spans="1:250" ht="12.75">
      <c r="A631" s="164"/>
      <c r="B631" s="364"/>
      <c r="C631" s="14" t="s">
        <v>398</v>
      </c>
      <c r="D631" s="14"/>
      <c r="E631" s="14"/>
      <c r="F631" s="149">
        <v>3.36</v>
      </c>
      <c r="G631" s="45">
        <v>6.4</v>
      </c>
      <c r="H631" s="45">
        <f t="shared" si="32"/>
        <v>1.9</v>
      </c>
      <c r="IP631" s="345"/>
    </row>
    <row r="632" spans="1:250" ht="12.75">
      <c r="A632" s="265"/>
      <c r="B632" s="365" t="s">
        <v>404</v>
      </c>
      <c r="C632" s="43" t="s">
        <v>397</v>
      </c>
      <c r="D632" s="43"/>
      <c r="E632" s="43"/>
      <c r="F632" s="149">
        <v>73.92</v>
      </c>
      <c r="G632" s="154">
        <v>127.35</v>
      </c>
      <c r="H632" s="45">
        <f t="shared" si="32"/>
        <v>1.72</v>
      </c>
      <c r="IP632" s="345"/>
    </row>
    <row r="633" spans="1:250" ht="12.75">
      <c r="A633" s="266"/>
      <c r="B633" s="366"/>
      <c r="C633" s="14" t="s">
        <v>398</v>
      </c>
      <c r="D633" s="14"/>
      <c r="E633" s="14"/>
      <c r="F633" s="149">
        <v>5.6</v>
      </c>
      <c r="G633" s="45">
        <v>7.49</v>
      </c>
      <c r="H633" s="45">
        <f t="shared" si="32"/>
        <v>1.34</v>
      </c>
      <c r="IP633" s="345"/>
    </row>
    <row r="634" spans="1:229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</row>
    <row r="635" spans="1:229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</row>
    <row r="636" spans="1:229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</row>
    <row r="637" spans="1:229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</row>
    <row r="638" spans="1:229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</row>
    <row r="639" spans="1:229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</row>
    <row r="640" spans="1:229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</row>
    <row r="641" spans="1:229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</row>
    <row r="642" spans="1:229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</row>
    <row r="643" spans="1:229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</row>
    <row r="644" spans="1:229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</row>
    <row r="645" spans="1:229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</row>
    <row r="646" spans="1:229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</row>
    <row r="647" spans="1:229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</row>
    <row r="648" spans="1:229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</row>
    <row r="649" spans="1:229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</row>
    <row r="650" spans="1:229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</row>
    <row r="651" spans="1:229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</row>
    <row r="652" spans="1:229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</row>
    <row r="653" spans="1:229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</row>
    <row r="654" spans="1:229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</row>
    <row r="655" spans="1:229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</row>
    <row r="656" spans="1:229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</row>
    <row r="657" spans="1:229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</row>
    <row r="658" spans="1:229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</row>
    <row r="659" spans="1:229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</row>
    <row r="660" spans="1:229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</row>
    <row r="661" spans="1:229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</row>
    <row r="662" spans="1:229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</row>
    <row r="663" spans="1:229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</row>
    <row r="664" spans="1:229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</row>
    <row r="665" spans="1:229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</row>
    <row r="666" spans="1:229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</row>
    <row r="667" spans="1:229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</row>
    <row r="668" spans="1:229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</row>
    <row r="669" spans="1:229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</row>
    <row r="670" spans="1:229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</row>
    <row r="671" spans="1:229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</row>
    <row r="672" spans="1:229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</row>
    <row r="673" spans="1:229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</row>
    <row r="674" spans="1:229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</row>
    <row r="675" spans="1:229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</row>
    <row r="676" spans="1:229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</row>
    <row r="677" spans="1:229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</row>
    <row r="678" spans="1:229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</row>
    <row r="679" spans="1:229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</row>
    <row r="680" spans="1:229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</row>
    <row r="681" spans="1:229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</row>
    <row r="682" spans="1:229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</row>
    <row r="683" spans="1:229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</row>
    <row r="684" spans="1:229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</row>
    <row r="685" spans="1:229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</row>
    <row r="686" spans="1:229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</row>
    <row r="687" spans="1:229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</row>
    <row r="688" spans="1:229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</row>
    <row r="689" spans="1:229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</row>
    <row r="690" spans="1:229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</row>
    <row r="691" spans="1:229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</row>
    <row r="692" spans="1:229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</row>
    <row r="693" spans="1:229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</row>
    <row r="694" spans="1:229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</row>
    <row r="695" spans="1:229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</row>
    <row r="696" spans="1:229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</row>
    <row r="697" spans="1:229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</row>
    <row r="698" spans="1:229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</row>
    <row r="699" spans="1:229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</row>
    <row r="700" spans="1:229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</row>
    <row r="701" spans="1:229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</row>
    <row r="702" spans="1:229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</row>
    <row r="703" spans="1:229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</row>
    <row r="704" spans="1:229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</row>
    <row r="705" spans="1:229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</row>
    <row r="706" spans="1:229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</row>
    <row r="707" spans="1:22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</row>
    <row r="708" spans="1:22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</row>
    <row r="709" spans="1:22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</row>
    <row r="710" spans="1:22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</row>
    <row r="711" spans="1:22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</row>
    <row r="712" spans="1:22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</row>
    <row r="713" spans="1:22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</row>
    <row r="714" spans="1:22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</row>
    <row r="715" spans="1:22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</row>
    <row r="716" spans="1:22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</row>
    <row r="717" spans="1:22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</row>
    <row r="718" spans="1:22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</row>
    <row r="719" spans="1:22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</row>
    <row r="720" spans="1:22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</row>
    <row r="721" spans="1:22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</row>
    <row r="722" spans="1:22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</row>
    <row r="723" spans="1:22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</row>
  </sheetData>
  <sheetProtection selectLockedCells="1" selectUnlockedCells="1"/>
  <mergeCells count="53">
    <mergeCell ref="A2:H2"/>
    <mergeCell ref="A4:A5"/>
    <mergeCell ref="B4:B5"/>
    <mergeCell ref="C4:C5"/>
    <mergeCell ref="D4:E4"/>
    <mergeCell ref="F4:G4"/>
    <mergeCell ref="H4:H5"/>
    <mergeCell ref="B6:H6"/>
    <mergeCell ref="B132:H132"/>
    <mergeCell ref="B137:H137"/>
    <mergeCell ref="B215:H215"/>
    <mergeCell ref="B129:H129"/>
    <mergeCell ref="B222:H222"/>
    <mergeCell ref="B237:H237"/>
    <mergeCell ref="B251:H251"/>
    <mergeCell ref="A256:A257"/>
    <mergeCell ref="B256:H257"/>
    <mergeCell ref="A269:A270"/>
    <mergeCell ref="B269:B270"/>
    <mergeCell ref="C269:C270"/>
    <mergeCell ref="F269:F270"/>
    <mergeCell ref="B399:H399"/>
    <mergeCell ref="B417:H417"/>
    <mergeCell ref="B264:H264"/>
    <mergeCell ref="B266:H266"/>
    <mergeCell ref="G269:G270"/>
    <mergeCell ref="H269:H270"/>
    <mergeCell ref="B302:H302"/>
    <mergeCell ref="B368:H368"/>
    <mergeCell ref="B605:H605"/>
    <mergeCell ref="B613:H613"/>
    <mergeCell ref="B616:H616"/>
    <mergeCell ref="B486:H486"/>
    <mergeCell ref="B510:H510"/>
    <mergeCell ref="B527:H527"/>
    <mergeCell ref="B531:H531"/>
    <mergeCell ref="B566:H566"/>
    <mergeCell ref="B585:H585"/>
    <mergeCell ref="B592:H592"/>
    <mergeCell ref="B436:H436"/>
    <mergeCell ref="B443:H443"/>
    <mergeCell ref="B455:H455"/>
    <mergeCell ref="B483:H483"/>
    <mergeCell ref="IP4:IP5"/>
    <mergeCell ref="B630:B631"/>
    <mergeCell ref="B632:B633"/>
    <mergeCell ref="B623:H623"/>
    <mergeCell ref="B624:B625"/>
    <mergeCell ref="B626:B627"/>
    <mergeCell ref="B628:B629"/>
    <mergeCell ref="B617:B618"/>
    <mergeCell ref="B621:B622"/>
    <mergeCell ref="B619:B620"/>
  </mergeCells>
  <printOptions/>
  <pageMargins left="0.5905511811023623" right="0" top="0.5905511811023623" bottom="0.1968503937007874" header="0.5118110236220472" footer="0.5118110236220472"/>
  <pageSetup fitToHeight="25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neo</cp:lastModifiedBy>
  <cp:lastPrinted>2010-07-30T07:07:43Z</cp:lastPrinted>
  <dcterms:modified xsi:type="dcterms:W3CDTF">2010-07-30T07:07:50Z</dcterms:modified>
  <cp:category/>
  <cp:version/>
  <cp:contentType/>
  <cp:contentStatus/>
</cp:coreProperties>
</file>