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690" windowHeight="856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'Лист1'!$7:$8</definedName>
  </definedNames>
  <calcPr fullCalcOnLoad="1"/>
</workbook>
</file>

<file path=xl/sharedStrings.xml><?xml version="1.0" encoding="utf-8"?>
<sst xmlns="http://schemas.openxmlformats.org/spreadsheetml/2006/main" count="107" uniqueCount="99">
  <si>
    <t>Дотации бюджетам субъектов Российской Федерации и муниципальных образований</t>
  </si>
  <si>
    <t>Иные межбюджетные трансферты</t>
  </si>
  <si>
    <t>БЕЗВОЗМЕЗДНЫЕ ПОСТУПЛЕНИЯ:     в т.ч.</t>
  </si>
  <si>
    <t>Субвенции бюджетам городских округов на выполнение передаваемых государственных полномочий  Р Ф</t>
  </si>
  <si>
    <t>Субвенции из Регионального фонда компенсаций бюджетам городских округов на выполнение передаваемых полномочий субъектов РФ</t>
  </si>
  <si>
    <t>Субсидии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</si>
  <si>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Субвенции бюджетам городских округов на составление списков кандидатов в присяжные заседатели федеральных судов общей юрисдикции в Р Ф</t>
  </si>
  <si>
    <t>Субвенции на выполнение государственных полномочий по образованию и обеспечению деятельности комиссий по делам несовершеннолетних и защите их прав</t>
  </si>
  <si>
    <t>Иные межбюджетные трансферты на проведение заключительной дезинфекции в очагах инфекционных заболеваний</t>
  </si>
  <si>
    <t xml:space="preserve">Субвенции бюджетам субъектов Российской Федерации и муниципальных образований                                                                                                                                                    </t>
  </si>
  <si>
    <t>Дотация на поддержку мер по обеспечению сбалансированности бюджетов городских округов</t>
  </si>
  <si>
    <t>Дотации бюджетам городских округов на выравнивание  бюджетной обеспеченности городских округов</t>
  </si>
  <si>
    <t>Дотации бюджетам городских округов на поощрение достижений наилучших показателей деятельности органов местного самоуправления</t>
  </si>
  <si>
    <t>Субвенции на обеспечение питанием детей в возрасте до трех лет по заключению врачей</t>
  </si>
  <si>
    <t>Субвенции на предоставле ние мер социальной поддержки в лекарственном обеспечении отдельных категорий граждан, проживающих на территории Псковской области</t>
  </si>
  <si>
    <t>Субвенции  на выполнение полномочий в соответствии с  Законом Псковской области от 03.06.2005 № 443-ОЗ "О наделении органов местного самоуправления государственными полномочиями по регистрации и учету граждан, выехавших из районов Крайнего Севера и приравненных к ним местностей не ранее  1 января 1992 года, имеющих право на получение жилищных субсидий"</t>
  </si>
  <si>
    <t>Субвенции на выплату вознаграждения за выполнение функций классного руководителя педагогическим работникам муниципальных образовательных учреждений</t>
  </si>
  <si>
    <t>Субвенции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</si>
  <si>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Субсидии на осуществление капитального ремонта гидротехнических сооружений, находящихся в собственности субъекта Российской Федерации, муниципальной собственности, и бесхозяйных гидротехнических сооружений</t>
  </si>
  <si>
    <t xml:space="preserve">Субсидии на осуществление мероприятий по организации питания в муниципальных общеобразовательных учреждениях
</t>
  </si>
  <si>
    <t xml:space="preserve">Субсидии бюджетам субъектов Российской Федерации и муниципальных образований                                                                          </t>
  </si>
  <si>
    <t xml:space="preserve">Субвенции на реализацию основных общеобразовательных программ в части финансирования расходов на оплату труда работников  муницип. общеобразовательных учреждений, расходов, обеспечивающих организацию учебного процесса, расходов на дошкольное и дополнительное образование в муниципальных  общеобразовательных учреждениях                                                                         </t>
  </si>
  <si>
    <t>Приложение № 6</t>
  </si>
  <si>
    <t>Разбивка безвозмездных поступлений из областного бюджета на 2010 год.</t>
  </si>
  <si>
    <t xml:space="preserve">Наименование </t>
  </si>
  <si>
    <t>Иные межбюджетные трансферты на воспитание и обучение детей-инвалидов в дошкольных учреждениях</t>
  </si>
  <si>
    <t>Иные межбюджетные трансферты на содержание медицинских вытрезвителей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</si>
  <si>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</si>
  <si>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Субсидии на финансирование областной долгосрочной целевой программы «Демографическая политика в Псковской области на 2009-2012гг." </t>
  </si>
  <si>
    <t xml:space="preserve">Субсидии на финансирование областной долгосрочной целевой программы «Развитие системы образования в Псковской области на 2009-2011гг." </t>
  </si>
  <si>
    <t>Субсидии на финансирование областной долгосрочной целевой программы «Обеспечение врачей общей практики (семейных врачей) Псковской области легковым автотранспортом, мебелью, оборудованием и помещениями в 2010 году»</t>
  </si>
  <si>
    <t>Иные межбюджетные трансферты на реализацию социальных гарантий, предоставляемых педагогическим работникам образовательных учреждений</t>
  </si>
  <si>
    <t xml:space="preserve">Субсидии на финансирование областной долгосрочной целевой программы «Развитие физической культуры и спорта  в Псковской области на 2009-2011гг." </t>
  </si>
  <si>
    <t>Субсидии на финансирование областной долгосрочной целевой программы «Культура Псковского региона в 2007-2010гг."</t>
  </si>
  <si>
    <t>2 02 01001 04 0000 151</t>
  </si>
  <si>
    <t>2 02 03024 04 0000 151</t>
  </si>
  <si>
    <t>2 02 02021 04 0000 151</t>
  </si>
  <si>
    <t>2 02 02024 04 0000 151</t>
  </si>
  <si>
    <t>2 02 02074 04 0000 151</t>
  </si>
  <si>
    <t>2 02 03024 04 0001 151</t>
  </si>
  <si>
    <t>2 02 03024 04 0002 151</t>
  </si>
  <si>
    <t>2 02 03024 04 0003 151</t>
  </si>
  <si>
    <t>2 02 03029 04 0000 151</t>
  </si>
  <si>
    <t>2 02 03021 04 0000 151</t>
  </si>
  <si>
    <t>2 02 04012 00 0000 151</t>
  </si>
  <si>
    <t>2 02 04012 04 0001 151</t>
  </si>
  <si>
    <t>2 02 04012 04 0002 151</t>
  </si>
  <si>
    <t>2 02 04012 04 0003 151</t>
  </si>
  <si>
    <t>2 02 04012 04 0005 151</t>
  </si>
  <si>
    <t>2 02 02000 04 0000 151</t>
  </si>
  <si>
    <t>2 02 00000 04 0000 151</t>
  </si>
  <si>
    <t>2 02 01000 04 0000 151</t>
  </si>
  <si>
    <t xml:space="preserve"> Бюджет    на  2010 г.                           </t>
  </si>
  <si>
    <t>Субсидии бюджетам городских округов на реформирование муниципальных финансов</t>
  </si>
  <si>
    <t>Субсидии бюджетам на реализацию областной долгосрочной целевой программы «Обеспечение жильем молодых семей Псковской области на 2008-2010 годы»</t>
  </si>
  <si>
    <t>Субсидии на финансирование федеральной целевой программы «Жилище» на 2002-2010 годы, подпрограмма «Обеспечение жильем молодых семей»</t>
  </si>
  <si>
    <t>2 02 02051 04 0000 151</t>
  </si>
  <si>
    <t xml:space="preserve"> Поправки № 2                           </t>
  </si>
  <si>
    <t>Субсидии на развитие социальной и инженерной инфраструктуры за счет средств областного бюджета</t>
  </si>
  <si>
    <t>2 02 04025 04 0000 151</t>
  </si>
  <si>
    <t>2 02 01003 04 0000 151</t>
  </si>
  <si>
    <t xml:space="preserve"> Поправки № 3                          </t>
  </si>
  <si>
    <t xml:space="preserve">Субсидии на финансирование областной долгосрочной целевой программы «Социальная поддержка инвалидов и граждан пожилого возраста в Псковской области на 2007-2011гг." </t>
  </si>
  <si>
    <r>
      <t xml:space="preserve">2 02 02999 04 </t>
    </r>
    <r>
      <rPr>
        <sz val="10"/>
        <color indexed="10"/>
        <rFont val="Times New Roman"/>
        <family val="1"/>
      </rPr>
      <t>9</t>
    </r>
    <r>
      <rPr>
        <sz val="10"/>
        <color indexed="57"/>
        <rFont val="Times New Roman"/>
        <family val="1"/>
      </rPr>
      <t>012 151</t>
    </r>
  </si>
  <si>
    <r>
      <t xml:space="preserve">2 02 02999 04 </t>
    </r>
    <r>
      <rPr>
        <sz val="10"/>
        <color indexed="10"/>
        <rFont val="Times New Roman"/>
        <family val="1"/>
      </rPr>
      <t>9</t>
    </r>
    <r>
      <rPr>
        <sz val="10"/>
        <color indexed="57"/>
        <rFont val="Times New Roman"/>
        <family val="1"/>
      </rPr>
      <t>009 151</t>
    </r>
  </si>
  <si>
    <r>
      <t xml:space="preserve">2 02 02999 04 </t>
    </r>
    <r>
      <rPr>
        <sz val="10"/>
        <color indexed="10"/>
        <rFont val="Times New Roman"/>
        <family val="1"/>
      </rPr>
      <t>9</t>
    </r>
    <r>
      <rPr>
        <sz val="10"/>
        <color indexed="57"/>
        <rFont val="Times New Roman"/>
        <family val="1"/>
      </rPr>
      <t>008 151</t>
    </r>
  </si>
  <si>
    <r>
      <t xml:space="preserve">2 02 02999 04 </t>
    </r>
    <r>
      <rPr>
        <sz val="10"/>
        <color indexed="10"/>
        <rFont val="Times New Roman"/>
        <family val="1"/>
      </rPr>
      <t>9</t>
    </r>
    <r>
      <rPr>
        <sz val="10"/>
        <color indexed="57"/>
        <rFont val="Times New Roman"/>
        <family val="1"/>
      </rPr>
      <t>007 151</t>
    </r>
  </si>
  <si>
    <r>
      <t xml:space="preserve">2 02 02999 04 </t>
    </r>
    <r>
      <rPr>
        <sz val="10"/>
        <color indexed="10"/>
        <rFont val="Times New Roman"/>
        <family val="1"/>
      </rPr>
      <t>9</t>
    </r>
    <r>
      <rPr>
        <sz val="10"/>
        <color indexed="57"/>
        <rFont val="Times New Roman"/>
        <family val="1"/>
      </rPr>
      <t>005 151</t>
    </r>
  </si>
  <si>
    <r>
      <t xml:space="preserve">2 02 02999 04 </t>
    </r>
    <r>
      <rPr>
        <sz val="10"/>
        <color indexed="10"/>
        <rFont val="Times New Roman"/>
        <family val="1"/>
      </rPr>
      <t>9</t>
    </r>
    <r>
      <rPr>
        <sz val="10"/>
        <color indexed="57"/>
        <rFont val="Times New Roman"/>
        <family val="1"/>
      </rPr>
      <t>004 151</t>
    </r>
  </si>
  <si>
    <r>
      <t>2 02 02999 04</t>
    </r>
    <r>
      <rPr>
        <sz val="10"/>
        <color indexed="10"/>
        <rFont val="Times New Roman"/>
        <family val="1"/>
      </rPr>
      <t xml:space="preserve"> 9</t>
    </r>
    <r>
      <rPr>
        <sz val="10"/>
        <color indexed="57"/>
        <rFont val="Times New Roman"/>
        <family val="1"/>
      </rPr>
      <t>00</t>
    </r>
    <r>
      <rPr>
        <sz val="10"/>
        <color indexed="10"/>
        <rFont val="Times New Roman"/>
        <family val="1"/>
      </rPr>
      <t>6</t>
    </r>
    <r>
      <rPr>
        <sz val="10"/>
        <color indexed="57"/>
        <rFont val="Times New Roman"/>
        <family val="1"/>
      </rPr>
      <t xml:space="preserve"> 151</t>
    </r>
  </si>
  <si>
    <t>2 02 02105 04 0000 151</t>
  </si>
  <si>
    <t>Субсидии бюджетам на проведение противоаварийных мероприятий в зданиях государственных и муниципальных общеобразовательных учреждений</t>
  </si>
  <si>
    <r>
      <t xml:space="preserve">2 02 02999 04 </t>
    </r>
    <r>
      <rPr>
        <sz val="10"/>
        <color indexed="10"/>
        <rFont val="Times New Roman"/>
        <family val="1"/>
      </rPr>
      <t>9025</t>
    </r>
    <r>
      <rPr>
        <sz val="10"/>
        <color indexed="57"/>
        <rFont val="Times New Roman"/>
        <family val="1"/>
      </rPr>
      <t xml:space="preserve"> 151</t>
    </r>
  </si>
  <si>
    <t xml:space="preserve"> в Поправки № 4                      </t>
  </si>
  <si>
    <t xml:space="preserve"> в Поправки № 5                     </t>
  </si>
  <si>
    <t xml:space="preserve">Субсидии бюджетам городских округов на обеспечение мероприятий по капитальному ремонту многоквартирных домов за счёт средств, поступивших от государственной корпорации Фонд содействия реформированию жилищно-коммунального хозяйства
</t>
  </si>
  <si>
    <t xml:space="preserve">Субсидии бюджетам городских округов на обеспечение мероприятий по капитальному ремонту многоквартирных домов за счёт средств областного бюджета
</t>
  </si>
  <si>
    <t xml:space="preserve"> Поправки № 6                  </t>
  </si>
  <si>
    <t xml:space="preserve">Субсидии бюджетам на финансовое обеспечение мероприятий по переселению граждан из аварийного жилищного фонда </t>
  </si>
  <si>
    <t xml:space="preserve"> Поправки       № 7              </t>
  </si>
  <si>
    <t>2 02 02089 04 0001 151</t>
  </si>
  <si>
    <r>
      <t>2 02 02088 04 000</t>
    </r>
    <r>
      <rPr>
        <sz val="10"/>
        <color indexed="10"/>
        <rFont val="Times New Roman"/>
        <family val="1"/>
      </rPr>
      <t>2</t>
    </r>
    <r>
      <rPr>
        <sz val="10"/>
        <color indexed="57"/>
        <rFont val="Times New Roman"/>
        <family val="1"/>
      </rPr>
      <t xml:space="preserve"> 151</t>
    </r>
  </si>
  <si>
    <r>
      <t>2 02 02088 04 000</t>
    </r>
    <r>
      <rPr>
        <sz val="10"/>
        <color indexed="10"/>
        <rFont val="Times New Roman"/>
        <family val="1"/>
      </rPr>
      <t>1</t>
    </r>
    <r>
      <rPr>
        <sz val="10"/>
        <color indexed="57"/>
        <rFont val="Times New Roman"/>
        <family val="1"/>
      </rPr>
      <t xml:space="preserve"> 151</t>
    </r>
  </si>
  <si>
    <t xml:space="preserve">Субсидии на финансовое 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</si>
  <si>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r>
      <t>2 02 02089 04 000</t>
    </r>
    <r>
      <rPr>
        <sz val="10"/>
        <color indexed="10"/>
        <rFont val="Times New Roman"/>
        <family val="1"/>
      </rPr>
      <t>2</t>
    </r>
    <r>
      <rPr>
        <sz val="10"/>
        <color indexed="57"/>
        <rFont val="Times New Roman"/>
        <family val="1"/>
      </rPr>
      <t xml:space="preserve"> 151</t>
    </r>
  </si>
  <si>
    <r>
      <t xml:space="preserve">2 02 02999 04 </t>
    </r>
    <r>
      <rPr>
        <sz val="10"/>
        <color indexed="10"/>
        <rFont val="Times New Roman"/>
        <family val="1"/>
      </rPr>
      <t>9</t>
    </r>
    <r>
      <rPr>
        <sz val="10"/>
        <color indexed="57"/>
        <rFont val="Times New Roman"/>
        <family val="1"/>
      </rPr>
      <t>0</t>
    </r>
    <r>
      <rPr>
        <sz val="10"/>
        <color indexed="10"/>
        <rFont val="Times New Roman"/>
        <family val="1"/>
      </rPr>
      <t>24</t>
    </r>
    <r>
      <rPr>
        <sz val="10"/>
        <color indexed="57"/>
        <rFont val="Times New Roman"/>
        <family val="1"/>
      </rPr>
      <t xml:space="preserve"> 151</t>
    </r>
  </si>
  <si>
    <t>2 02 04029 04 0000 151</t>
  </si>
  <si>
    <t>2 02 03000 04 0000 151</t>
  </si>
  <si>
    <t>2 02 03007 04 0000 151</t>
  </si>
  <si>
    <t>2 02 03000 00 0000 151</t>
  </si>
  <si>
    <t>Иные межбюджетные трансферты в форме субсидий на реализацию дополнительных мероприятий, направленных на снижение напряженности на рынке труда субъектов Российской Федерации</t>
  </si>
  <si>
    <t xml:space="preserve"> Поправки       № 9             </t>
  </si>
  <si>
    <t>Субвенция на осуществление  полномочий РФ по подготовке и проведению Всероссийской  переписи населения 2010 г</t>
  </si>
  <si>
    <t>Иные  межбюдж.трансферты на осуществление дополнительных расходов из резервных фондов Администрации области</t>
  </si>
  <si>
    <t xml:space="preserve">Субсидии на финансирование областной долгосрочной целевой программы «Развитие малого и среднего предпринимательства в  Псковской области на 2009-2011 годы» </t>
  </si>
  <si>
    <r>
      <t>2 02 02999 04</t>
    </r>
    <r>
      <rPr>
        <sz val="10"/>
        <color indexed="10"/>
        <rFont val="Times New Roman"/>
        <family val="1"/>
      </rPr>
      <t xml:space="preserve"> 9</t>
    </r>
    <r>
      <rPr>
        <sz val="10"/>
        <color indexed="57"/>
        <rFont val="Times New Roman"/>
        <family val="1"/>
      </rPr>
      <t>0</t>
    </r>
    <r>
      <rPr>
        <sz val="10"/>
        <color indexed="10"/>
        <rFont val="Times New Roman"/>
        <family val="1"/>
      </rPr>
      <t xml:space="preserve">10 </t>
    </r>
    <r>
      <rPr>
        <sz val="10"/>
        <color indexed="57"/>
        <rFont val="Times New Roman"/>
        <family val="1"/>
      </rPr>
      <t>151</t>
    </r>
  </si>
  <si>
    <t xml:space="preserve"> Поправки       №    10        </t>
  </si>
  <si>
    <t xml:space="preserve">К решению Великолукской городской Думы                                                                                                                                                                          </t>
  </si>
  <si>
    <t>от  29.10.2010.  №  94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</si>
</sst>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_-* #,##0.0000_р_._-;\-* #,##0.0000_р_._-;_-* &quot;-&quot;??_р_._-;_-@_-"/>
    <numFmt numFmtId="168" formatCode="#,##0.0000"/>
    <numFmt numFmtId="169" formatCode="0.000"/>
    <numFmt numFmtId="170" formatCode="#,##0.00000"/>
    <numFmt numFmtId="171" formatCode="#,##0.000000"/>
    <numFmt numFmtId="172" formatCode="#,##0.0000000"/>
    <numFmt numFmtId="173" formatCode="#,##0.00000000"/>
    <numFmt numFmtId="174" formatCode="#,##0.000000000"/>
    <numFmt numFmtId="175" formatCode="_-* #,##0.0_р_._-;\-* #,##0.0_р_._-;_-* &quot;-&quot;??_р_._-;_-@_-"/>
    <numFmt numFmtId="176" formatCode="_-* #,##0_р_._-;\-* #,##0_р_._-;_-* &quot;-&quot;??_р_._-;_-@_-"/>
    <numFmt numFmtId="177" formatCode="_-* #,##0.000_р_._-;\-* #,##0.000_р_._-;_-* &quot;-&quot;??_р_.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_-* #,##0.000_р_._-;\-* #,##0.000_р_._-;_-* &quot;-&quot;???_р_._-;_-@_-"/>
  </numFmts>
  <fonts count="3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indexed="10"/>
      <name val="Arial Cyr"/>
      <family val="0"/>
    </font>
    <font>
      <sz val="14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1"/>
      <color indexed="10"/>
      <name val="Arial Cyr"/>
      <family val="0"/>
    </font>
    <font>
      <i/>
      <sz val="10"/>
      <name val="Arial Cyr"/>
      <family val="0"/>
    </font>
    <font>
      <i/>
      <sz val="12"/>
      <name val="Arial Cyr"/>
      <family val="0"/>
    </font>
    <font>
      <i/>
      <sz val="11"/>
      <name val="Arial Cyr"/>
      <family val="0"/>
    </font>
    <font>
      <i/>
      <sz val="11"/>
      <color indexed="10"/>
      <name val="Arial Cyr"/>
      <family val="0"/>
    </font>
    <font>
      <i/>
      <sz val="10"/>
      <color indexed="10"/>
      <name val="Arial Cyr"/>
      <family val="0"/>
    </font>
    <font>
      <b/>
      <sz val="10"/>
      <name val="Times New Roman"/>
      <family val="1"/>
    </font>
    <font>
      <sz val="11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57"/>
      <name val="Times New Roman"/>
      <family val="1"/>
    </font>
    <font>
      <sz val="11"/>
      <color indexed="57"/>
      <name val="Times New Roman"/>
      <family val="1"/>
    </font>
    <font>
      <sz val="10"/>
      <color indexed="10"/>
      <name val="Times New Roman"/>
      <family val="1"/>
    </font>
    <font>
      <sz val="11"/>
      <color indexed="21"/>
      <name val="Times New Roman"/>
      <family val="1"/>
    </font>
    <font>
      <b/>
      <sz val="11"/>
      <color indexed="12"/>
      <name val="Times New Roman"/>
      <family val="1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b/>
      <i/>
      <sz val="11"/>
      <name val="Times New Roman"/>
      <family val="1"/>
    </font>
    <font>
      <b/>
      <i/>
      <sz val="10"/>
      <name val="Arial Cyr"/>
      <family val="0"/>
    </font>
    <font>
      <b/>
      <i/>
      <sz val="11"/>
      <name val="Arial Cyr"/>
      <family val="0"/>
    </font>
    <font>
      <b/>
      <i/>
      <sz val="11"/>
      <color indexed="12"/>
      <name val="Times New Roman"/>
      <family val="1"/>
    </font>
    <font>
      <b/>
      <sz val="11"/>
      <color indexed="17"/>
      <name val="Times New Roman"/>
      <family val="1"/>
    </font>
    <font>
      <sz val="9"/>
      <name val="Times New Roman"/>
      <family val="1"/>
    </font>
    <font>
      <sz val="11"/>
      <color indexed="4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8" fillId="0" borderId="0" xfId="0" applyFont="1" applyAlignment="1">
      <alignment/>
    </xf>
    <xf numFmtId="0" fontId="3" fillId="2" borderId="0" xfId="0" applyFont="1" applyFill="1" applyAlignment="1">
      <alignment horizontal="right" vertical="center"/>
    </xf>
    <xf numFmtId="0" fontId="10" fillId="0" borderId="0" xfId="0" applyFont="1" applyAlignment="1">
      <alignment/>
    </xf>
    <xf numFmtId="0" fontId="10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16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5" fillId="0" borderId="0" xfId="0" applyFont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28" fillId="2" borderId="0" xfId="0" applyFont="1" applyFill="1" applyAlignment="1">
      <alignment/>
    </xf>
    <xf numFmtId="0" fontId="3" fillId="2" borderId="1" xfId="0" applyFont="1" applyFill="1" applyBorder="1" applyAlignment="1">
      <alignment wrapText="1"/>
    </xf>
    <xf numFmtId="164" fontId="0" fillId="0" borderId="0" xfId="0" applyNumberFormat="1" applyAlignment="1">
      <alignment/>
    </xf>
    <xf numFmtId="164" fontId="5" fillId="0" borderId="0" xfId="0" applyNumberFormat="1" applyFont="1" applyAlignment="1">
      <alignment/>
    </xf>
    <xf numFmtId="164" fontId="3" fillId="2" borderId="0" xfId="0" applyNumberFormat="1" applyFont="1" applyFill="1" applyAlignment="1">
      <alignment/>
    </xf>
    <xf numFmtId="164" fontId="5" fillId="2" borderId="0" xfId="0" applyNumberFormat="1" applyFont="1" applyFill="1" applyAlignment="1">
      <alignment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right" vertical="center" wrapText="1"/>
    </xf>
    <xf numFmtId="0" fontId="5" fillId="2" borderId="0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right" wrapText="1"/>
    </xf>
    <xf numFmtId="0" fontId="0" fillId="0" borderId="2" xfId="0" applyBorder="1" applyAlignment="1">
      <alignment/>
    </xf>
    <xf numFmtId="0" fontId="10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176" fontId="9" fillId="0" borderId="2" xfId="0" applyNumberFormat="1" applyFont="1" applyBorder="1" applyAlignment="1">
      <alignment/>
    </xf>
    <xf numFmtId="164" fontId="5" fillId="0" borderId="2" xfId="0" applyNumberFormat="1" applyFont="1" applyBorder="1" applyAlignment="1">
      <alignment horizontal="center"/>
    </xf>
    <xf numFmtId="0" fontId="17" fillId="2" borderId="2" xfId="0" applyFont="1" applyFill="1" applyBorder="1" applyAlignment="1">
      <alignment horizontal="right" wrapText="1"/>
    </xf>
    <xf numFmtId="3" fontId="6" fillId="2" borderId="2" xfId="20" applyNumberFormat="1" applyFont="1" applyFill="1" applyBorder="1" applyAlignment="1">
      <alignment horizontal="right" wrapText="1"/>
    </xf>
    <xf numFmtId="177" fontId="6" fillId="2" borderId="2" xfId="20" applyNumberFormat="1" applyFont="1" applyFill="1" applyBorder="1" applyAlignment="1">
      <alignment horizontal="right" wrapText="1"/>
    </xf>
    <xf numFmtId="164" fontId="6" fillId="2" borderId="2" xfId="20" applyNumberFormat="1" applyFont="1" applyFill="1" applyBorder="1" applyAlignment="1">
      <alignment horizontal="right" wrapText="1"/>
    </xf>
    <xf numFmtId="175" fontId="24" fillId="2" borderId="2" xfId="20" applyNumberFormat="1" applyFont="1" applyFill="1" applyBorder="1" applyAlignment="1">
      <alignment wrapText="1"/>
    </xf>
    <xf numFmtId="176" fontId="10" fillId="0" borderId="2" xfId="0" applyNumberFormat="1" applyFont="1" applyBorder="1" applyAlignment="1">
      <alignment/>
    </xf>
    <xf numFmtId="166" fontId="6" fillId="2" borderId="2" xfId="20" applyNumberFormat="1" applyFont="1" applyFill="1" applyBorder="1" applyAlignment="1">
      <alignment horizontal="right" wrapText="1"/>
    </xf>
    <xf numFmtId="0" fontId="19" fillId="2" borderId="2" xfId="0" applyFont="1" applyFill="1" applyBorder="1" applyAlignment="1">
      <alignment horizontal="right" wrapText="1"/>
    </xf>
    <xf numFmtId="164" fontId="3" fillId="2" borderId="2" xfId="20" applyNumberFormat="1" applyFont="1" applyFill="1" applyBorder="1" applyAlignment="1">
      <alignment horizontal="right" wrapText="1"/>
    </xf>
    <xf numFmtId="177" fontId="3" fillId="2" borderId="2" xfId="20" applyNumberFormat="1" applyFont="1" applyFill="1" applyBorder="1" applyAlignment="1">
      <alignment horizontal="right" wrapText="1"/>
    </xf>
    <xf numFmtId="164" fontId="18" fillId="2" borderId="2" xfId="20" applyNumberFormat="1" applyFont="1" applyFill="1" applyBorder="1" applyAlignment="1">
      <alignment horizontal="right" wrapText="1"/>
    </xf>
    <xf numFmtId="177" fontId="3" fillId="2" borderId="2" xfId="20" applyNumberFormat="1" applyFont="1" applyFill="1" applyBorder="1" applyAlignment="1">
      <alignment wrapText="1"/>
    </xf>
    <xf numFmtId="166" fontId="26" fillId="2" borderId="2" xfId="20" applyNumberFormat="1" applyFont="1" applyFill="1" applyBorder="1" applyAlignment="1">
      <alignment horizontal="right" wrapText="1"/>
    </xf>
    <xf numFmtId="164" fontId="26" fillId="2" borderId="2" xfId="20" applyNumberFormat="1" applyFont="1" applyFill="1" applyBorder="1" applyAlignment="1">
      <alignment horizontal="right" wrapText="1"/>
    </xf>
    <xf numFmtId="164" fontId="3" fillId="0" borderId="2" xfId="20" applyNumberFormat="1" applyFont="1" applyBorder="1" applyAlignment="1">
      <alignment horizontal="right"/>
    </xf>
    <xf numFmtId="177" fontId="3" fillId="0" borderId="2" xfId="20" applyNumberFormat="1" applyFont="1" applyBorder="1" applyAlignment="1">
      <alignment horizontal="right"/>
    </xf>
    <xf numFmtId="164" fontId="18" fillId="0" borderId="2" xfId="20" applyNumberFormat="1" applyFont="1" applyBorder="1" applyAlignment="1">
      <alignment horizontal="right"/>
    </xf>
    <xf numFmtId="175" fontId="18" fillId="0" borderId="2" xfId="20" applyNumberFormat="1" applyFont="1" applyBorder="1" applyAlignment="1">
      <alignment/>
    </xf>
    <xf numFmtId="175" fontId="3" fillId="0" borderId="2" xfId="20" applyNumberFormat="1" applyFont="1" applyBorder="1" applyAlignment="1">
      <alignment/>
    </xf>
    <xf numFmtId="166" fontId="3" fillId="0" borderId="2" xfId="20" applyNumberFormat="1" applyFont="1" applyBorder="1" applyAlignment="1">
      <alignment horizontal="right"/>
    </xf>
    <xf numFmtId="177" fontId="6" fillId="2" borderId="2" xfId="20" applyNumberFormat="1" applyFont="1" applyFill="1" applyBorder="1" applyAlignment="1">
      <alignment wrapText="1"/>
    </xf>
    <xf numFmtId="0" fontId="8" fillId="0" borderId="2" xfId="0" applyFont="1" applyBorder="1" applyAlignment="1">
      <alignment/>
    </xf>
    <xf numFmtId="177" fontId="3" fillId="0" borderId="2" xfId="20" applyNumberFormat="1" applyFont="1" applyBorder="1" applyAlignment="1">
      <alignment/>
    </xf>
    <xf numFmtId="166" fontId="21" fillId="2" borderId="2" xfId="20" applyNumberFormat="1" applyFont="1" applyFill="1" applyBorder="1" applyAlignment="1">
      <alignment horizontal="right" wrapText="1"/>
    </xf>
    <xf numFmtId="164" fontId="3" fillId="2" borderId="2" xfId="20" applyNumberFormat="1" applyFont="1" applyFill="1" applyBorder="1" applyAlignment="1">
      <alignment horizontal="right"/>
    </xf>
    <xf numFmtId="177" fontId="3" fillId="2" borderId="2" xfId="20" applyNumberFormat="1" applyFont="1" applyFill="1" applyBorder="1" applyAlignment="1">
      <alignment/>
    </xf>
    <xf numFmtId="175" fontId="3" fillId="2" borderId="2" xfId="20" applyNumberFormat="1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10" fillId="2" borderId="2" xfId="0" applyFont="1" applyFill="1" applyBorder="1" applyAlignment="1">
      <alignment/>
    </xf>
    <xf numFmtId="0" fontId="19" fillId="0" borderId="2" xfId="0" applyFont="1" applyBorder="1" applyAlignment="1">
      <alignment horizontal="right"/>
    </xf>
    <xf numFmtId="0" fontId="22" fillId="0" borderId="2" xfId="0" applyFont="1" applyBorder="1" applyAlignment="1">
      <alignment horizontal="right"/>
    </xf>
    <xf numFmtId="0" fontId="12" fillId="2" borderId="2" xfId="0" applyFont="1" applyFill="1" applyBorder="1" applyAlignment="1">
      <alignment/>
    </xf>
    <xf numFmtId="175" fontId="18" fillId="2" borderId="2" xfId="20" applyNumberFormat="1" applyFont="1" applyFill="1" applyBorder="1" applyAlignment="1">
      <alignment/>
    </xf>
    <xf numFmtId="0" fontId="14" fillId="2" borderId="2" xfId="0" applyFont="1" applyFill="1" applyBorder="1" applyAlignment="1">
      <alignment/>
    </xf>
    <xf numFmtId="0" fontId="20" fillId="2" borderId="2" xfId="0" applyFont="1" applyFill="1" applyBorder="1" applyAlignment="1">
      <alignment horizontal="right" wrapText="1"/>
    </xf>
    <xf numFmtId="175" fontId="3" fillId="2" borderId="2" xfId="20" applyNumberFormat="1" applyFont="1" applyFill="1" applyBorder="1" applyAlignment="1">
      <alignment horizontal="right"/>
    </xf>
    <xf numFmtId="0" fontId="16" fillId="2" borderId="2" xfId="0" applyFont="1" applyFill="1" applyBorder="1" applyAlignment="1">
      <alignment/>
    </xf>
    <xf numFmtId="0" fontId="15" fillId="2" borderId="2" xfId="0" applyFont="1" applyFill="1" applyBorder="1" applyAlignment="1">
      <alignment/>
    </xf>
    <xf numFmtId="166" fontId="18" fillId="2" borderId="2" xfId="20" applyNumberFormat="1" applyFont="1" applyFill="1" applyBorder="1" applyAlignment="1">
      <alignment horizontal="right" wrapText="1"/>
    </xf>
    <xf numFmtId="0" fontId="7" fillId="2" borderId="2" xfId="0" applyFont="1" applyFill="1" applyBorder="1" applyAlignment="1">
      <alignment/>
    </xf>
    <xf numFmtId="0" fontId="11" fillId="2" borderId="2" xfId="0" applyFont="1" applyFill="1" applyBorder="1" applyAlignment="1">
      <alignment/>
    </xf>
    <xf numFmtId="175" fontId="21" fillId="2" borderId="2" xfId="20" applyNumberFormat="1" applyFont="1" applyFill="1" applyBorder="1" applyAlignment="1">
      <alignment/>
    </xf>
    <xf numFmtId="175" fontId="23" fillId="2" borderId="2" xfId="20" applyNumberFormat="1" applyFont="1" applyFill="1" applyBorder="1" applyAlignment="1">
      <alignment/>
    </xf>
    <xf numFmtId="164" fontId="23" fillId="2" borderId="2" xfId="20" applyNumberFormat="1" applyFont="1" applyFill="1" applyBorder="1" applyAlignment="1">
      <alignment horizontal="right" wrapText="1"/>
    </xf>
    <xf numFmtId="0" fontId="13" fillId="2" borderId="2" xfId="0" applyFont="1" applyFill="1" applyBorder="1" applyAlignment="1">
      <alignment/>
    </xf>
    <xf numFmtId="175" fontId="3" fillId="2" borderId="2" xfId="20" applyNumberFormat="1" applyFont="1" applyFill="1" applyBorder="1" applyAlignment="1">
      <alignment wrapText="1"/>
    </xf>
    <xf numFmtId="175" fontId="6" fillId="2" borderId="2" xfId="20" applyNumberFormat="1" applyFont="1" applyFill="1" applyBorder="1" applyAlignment="1">
      <alignment wrapText="1"/>
    </xf>
    <xf numFmtId="176" fontId="9" fillId="2" borderId="2" xfId="0" applyNumberFormat="1" applyFont="1" applyFill="1" applyBorder="1" applyAlignment="1">
      <alignment/>
    </xf>
    <xf numFmtId="164" fontId="27" fillId="2" borderId="2" xfId="20" applyNumberFormat="1" applyFont="1" applyFill="1" applyBorder="1" applyAlignment="1">
      <alignment horizontal="right" wrapText="1"/>
    </xf>
    <xf numFmtId="177" fontId="27" fillId="2" borderId="2" xfId="20" applyNumberFormat="1" applyFont="1" applyFill="1" applyBorder="1" applyAlignment="1">
      <alignment wrapText="1"/>
    </xf>
    <xf numFmtId="175" fontId="27" fillId="2" borderId="2" xfId="20" applyNumberFormat="1" applyFont="1" applyFill="1" applyBorder="1" applyAlignment="1">
      <alignment wrapText="1"/>
    </xf>
    <xf numFmtId="0" fontId="28" fillId="2" borderId="2" xfId="0" applyFont="1" applyFill="1" applyBorder="1" applyAlignment="1">
      <alignment/>
    </xf>
    <xf numFmtId="176" fontId="29" fillId="2" borderId="2" xfId="0" applyNumberFormat="1" applyFont="1" applyFill="1" applyBorder="1" applyAlignment="1">
      <alignment/>
    </xf>
    <xf numFmtId="166" fontId="30" fillId="2" borderId="2" xfId="20" applyNumberFormat="1" applyFont="1" applyFill="1" applyBorder="1" applyAlignment="1">
      <alignment horizontal="right" wrapText="1"/>
    </xf>
    <xf numFmtId="164" fontId="31" fillId="2" borderId="2" xfId="20" applyNumberFormat="1" applyFont="1" applyFill="1" applyBorder="1" applyAlignment="1">
      <alignment horizontal="right" wrapText="1"/>
    </xf>
    <xf numFmtId="176" fontId="14" fillId="2" borderId="2" xfId="0" applyNumberFormat="1" applyFont="1" applyFill="1" applyBorder="1" applyAlignment="1">
      <alignment/>
    </xf>
    <xf numFmtId="166" fontId="3" fillId="2" borderId="2" xfId="20" applyNumberFormat="1" applyFont="1" applyFill="1" applyBorder="1" applyAlignment="1">
      <alignment horizontal="right"/>
    </xf>
    <xf numFmtId="164" fontId="3" fillId="2" borderId="2" xfId="0" applyNumberFormat="1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/>
    </xf>
    <xf numFmtId="175" fontId="3" fillId="2" borderId="2" xfId="0" applyNumberFormat="1" applyFont="1" applyFill="1" applyBorder="1" applyAlignment="1">
      <alignment/>
    </xf>
    <xf numFmtId="164" fontId="21" fillId="2" borderId="2" xfId="20" applyNumberFormat="1" applyFont="1" applyFill="1" applyBorder="1" applyAlignment="1">
      <alignment horizontal="right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right" wrapText="1"/>
    </xf>
    <xf numFmtId="164" fontId="5" fillId="2" borderId="4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10" fillId="0" borderId="4" xfId="0" applyFont="1" applyBorder="1" applyAlignment="1">
      <alignment/>
    </xf>
    <xf numFmtId="164" fontId="5" fillId="2" borderId="5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left" vertical="center" wrapText="1"/>
    </xf>
    <xf numFmtId="164" fontId="6" fillId="2" borderId="6" xfId="20" applyNumberFormat="1" applyFont="1" applyFill="1" applyBorder="1" applyAlignment="1">
      <alignment horizontal="right" wrapText="1"/>
    </xf>
    <xf numFmtId="0" fontId="6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vertical="top" wrapText="1"/>
    </xf>
    <xf numFmtId="164" fontId="26" fillId="2" borderId="6" xfId="20" applyNumberFormat="1" applyFont="1" applyFill="1" applyBorder="1" applyAlignment="1">
      <alignment horizontal="right" wrapText="1"/>
    </xf>
    <xf numFmtId="164" fontId="3" fillId="0" borderId="6" xfId="20" applyNumberFormat="1" applyFont="1" applyBorder="1" applyAlignment="1">
      <alignment horizontal="right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justify" vertical="top" wrapText="1"/>
    </xf>
    <xf numFmtId="0" fontId="3" fillId="0" borderId="1" xfId="0" applyFont="1" applyBorder="1" applyAlignment="1" applyProtection="1">
      <alignment horizontal="left" vertical="center" wrapText="1"/>
      <protection/>
    </xf>
    <xf numFmtId="0" fontId="3" fillId="2" borderId="1" xfId="0" applyFont="1" applyFill="1" applyBorder="1" applyAlignment="1">
      <alignment horizontal="left" wrapText="1"/>
    </xf>
    <xf numFmtId="0" fontId="3" fillId="0" borderId="1" xfId="0" applyFont="1" applyFill="1" applyBorder="1" applyAlignment="1" applyProtection="1">
      <alignment horizontal="left" vertical="center" wrapText="1"/>
      <protection/>
    </xf>
    <xf numFmtId="164" fontId="18" fillId="2" borderId="6" xfId="2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left" vertical="top" wrapText="1"/>
    </xf>
    <xf numFmtId="0" fontId="27" fillId="2" borderId="1" xfId="0" applyFont="1" applyFill="1" applyBorder="1" applyAlignment="1" applyProtection="1">
      <alignment horizontal="left" vertical="top" wrapText="1"/>
      <protection/>
    </xf>
    <xf numFmtId="164" fontId="31" fillId="2" borderId="6" xfId="20" applyNumberFormat="1" applyFont="1" applyFill="1" applyBorder="1" applyAlignment="1">
      <alignment horizontal="right" wrapText="1"/>
    </xf>
    <xf numFmtId="164" fontId="3" fillId="2" borderId="6" xfId="2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left" vertical="top" wrapText="1"/>
    </xf>
    <xf numFmtId="164" fontId="21" fillId="2" borderId="6" xfId="20" applyNumberFormat="1" applyFont="1" applyFill="1" applyBorder="1" applyAlignment="1">
      <alignment horizontal="right" wrapText="1"/>
    </xf>
    <xf numFmtId="0" fontId="5" fillId="2" borderId="7" xfId="0" applyFont="1" applyFill="1" applyBorder="1" applyAlignment="1">
      <alignment horizontal="right" wrapText="1"/>
    </xf>
    <xf numFmtId="177" fontId="24" fillId="2" borderId="2" xfId="20" applyNumberFormat="1" applyFont="1" applyFill="1" applyBorder="1" applyAlignment="1">
      <alignment wrapText="1"/>
    </xf>
    <xf numFmtId="177" fontId="18" fillId="0" borderId="2" xfId="20" applyNumberFormat="1" applyFont="1" applyBorder="1" applyAlignment="1">
      <alignment/>
    </xf>
    <xf numFmtId="0" fontId="3" fillId="2" borderId="8" xfId="0" applyFont="1" applyFill="1" applyBorder="1" applyAlignment="1">
      <alignment horizontal="left" wrapText="1"/>
    </xf>
    <xf numFmtId="0" fontId="20" fillId="2" borderId="9" xfId="0" applyFont="1" applyFill="1" applyBorder="1" applyAlignment="1">
      <alignment horizontal="right" wrapText="1"/>
    </xf>
    <xf numFmtId="175" fontId="25" fillId="2" borderId="2" xfId="20" applyNumberFormat="1" applyFont="1" applyFill="1" applyBorder="1" applyAlignment="1">
      <alignment horizontal="right"/>
    </xf>
    <xf numFmtId="164" fontId="25" fillId="2" borderId="6" xfId="20" applyNumberFormat="1" applyFont="1" applyFill="1" applyBorder="1" applyAlignment="1">
      <alignment horizontal="right" wrapText="1"/>
    </xf>
    <xf numFmtId="0" fontId="3" fillId="0" borderId="1" xfId="0" applyFont="1" applyBorder="1" applyAlignment="1">
      <alignment wrapText="1"/>
    </xf>
    <xf numFmtId="164" fontId="25" fillId="2" borderId="2" xfId="20" applyNumberFormat="1" applyFont="1" applyFill="1" applyBorder="1" applyAlignment="1">
      <alignment horizontal="right"/>
    </xf>
    <xf numFmtId="177" fontId="25" fillId="2" borderId="2" xfId="20" applyNumberFormat="1" applyFont="1" applyFill="1" applyBorder="1" applyAlignment="1">
      <alignment/>
    </xf>
    <xf numFmtId="164" fontId="25" fillId="2" borderId="2" xfId="20" applyNumberFormat="1" applyFont="1" applyFill="1" applyBorder="1" applyAlignment="1">
      <alignment horizontal="right" wrapText="1"/>
    </xf>
    <xf numFmtId="175" fontId="25" fillId="2" borderId="2" xfId="20" applyNumberFormat="1" applyFont="1" applyFill="1" applyBorder="1" applyAlignment="1">
      <alignment/>
    </xf>
    <xf numFmtId="166" fontId="25" fillId="2" borderId="2" xfId="20" applyNumberFormat="1" applyFont="1" applyFill="1" applyBorder="1" applyAlignment="1">
      <alignment horizontal="right" wrapText="1"/>
    </xf>
    <xf numFmtId="175" fontId="24" fillId="2" borderId="2" xfId="20" applyNumberFormat="1" applyFont="1" applyFill="1" applyBorder="1" applyAlignment="1">
      <alignment horizontal="right" wrapText="1"/>
    </xf>
    <xf numFmtId="164" fontId="6" fillId="2" borderId="2" xfId="20" applyNumberFormat="1" applyFont="1" applyFill="1" applyBorder="1" applyAlignment="1">
      <alignment wrapText="1"/>
    </xf>
    <xf numFmtId="0" fontId="3" fillId="2" borderId="0" xfId="0" applyFont="1" applyFill="1" applyAlignment="1">
      <alignment/>
    </xf>
    <xf numFmtId="175" fontId="3" fillId="2" borderId="0" xfId="0" applyNumberFormat="1" applyFont="1" applyFill="1" applyAlignment="1">
      <alignment/>
    </xf>
    <xf numFmtId="175" fontId="18" fillId="2" borderId="2" xfId="20" applyNumberFormat="1" applyFont="1" applyFill="1" applyBorder="1" applyAlignment="1">
      <alignment horizontal="right"/>
    </xf>
    <xf numFmtId="175" fontId="21" fillId="2" borderId="2" xfId="20" applyNumberFormat="1" applyFont="1" applyFill="1" applyBorder="1" applyAlignment="1">
      <alignment horizontal="right"/>
    </xf>
    <xf numFmtId="175" fontId="23" fillId="2" borderId="2" xfId="20" applyNumberFormat="1" applyFont="1" applyFill="1" applyBorder="1" applyAlignment="1">
      <alignment horizontal="right"/>
    </xf>
    <xf numFmtId="175" fontId="18" fillId="2" borderId="2" xfId="20" applyNumberFormat="1" applyFont="1" applyFill="1" applyBorder="1" applyAlignment="1">
      <alignment horizontal="right" wrapText="1"/>
    </xf>
    <xf numFmtId="175" fontId="6" fillId="2" borderId="2" xfId="20" applyNumberFormat="1" applyFont="1" applyFill="1" applyBorder="1" applyAlignment="1">
      <alignment horizontal="right" wrapText="1"/>
    </xf>
    <xf numFmtId="175" fontId="27" fillId="2" borderId="2" xfId="20" applyNumberFormat="1" applyFont="1" applyFill="1" applyBorder="1" applyAlignment="1">
      <alignment horizontal="right" wrapText="1"/>
    </xf>
    <xf numFmtId="175" fontId="3" fillId="2" borderId="2" xfId="0" applyNumberFormat="1" applyFont="1" applyFill="1" applyBorder="1" applyAlignment="1">
      <alignment horizontal="right"/>
    </xf>
    <xf numFmtId="0" fontId="32" fillId="2" borderId="0" xfId="0" applyFont="1" applyFill="1" applyBorder="1" applyAlignment="1">
      <alignment horizontal="right" vertical="center"/>
    </xf>
    <xf numFmtId="0" fontId="32" fillId="2" borderId="0" xfId="0" applyFont="1" applyFill="1" applyAlignment="1">
      <alignment horizontal="left" vertical="center" wrapText="1"/>
    </xf>
    <xf numFmtId="164" fontId="33" fillId="2" borderId="6" xfId="20" applyNumberFormat="1" applyFont="1" applyFill="1" applyBorder="1" applyAlignment="1">
      <alignment horizontal="right" wrapText="1"/>
    </xf>
    <xf numFmtId="0" fontId="3" fillId="2" borderId="0" xfId="0" applyFont="1" applyFill="1" applyAlignment="1">
      <alignment horizontal="right" vertical="center" wrapText="1"/>
    </xf>
    <xf numFmtId="0" fontId="3" fillId="2" borderId="0" xfId="0" applyFont="1" applyFill="1" applyBorder="1" applyAlignment="1">
      <alignment horizontal="right" vertical="center"/>
    </xf>
    <xf numFmtId="0" fontId="34" fillId="2" borderId="0" xfId="0" applyFont="1" applyFill="1" applyAlignment="1">
      <alignment vertical="center"/>
    </xf>
    <xf numFmtId="0" fontId="35" fillId="0" borderId="0" xfId="0" applyFont="1" applyAlignment="1">
      <alignment/>
    </xf>
    <xf numFmtId="164" fontId="35" fillId="0" borderId="0" xfId="0" applyNumberFormat="1" applyFont="1" applyAlignment="1">
      <alignment/>
    </xf>
    <xf numFmtId="164" fontId="25" fillId="2" borderId="7" xfId="20" applyNumberFormat="1" applyFont="1" applyFill="1" applyBorder="1" applyAlignment="1">
      <alignment horizontal="right"/>
    </xf>
    <xf numFmtId="177" fontId="25" fillId="2" borderId="7" xfId="20" applyNumberFormat="1" applyFont="1" applyFill="1" applyBorder="1" applyAlignment="1">
      <alignment/>
    </xf>
    <xf numFmtId="175" fontId="25" fillId="2" borderId="7" xfId="20" applyNumberFormat="1" applyFont="1" applyFill="1" applyBorder="1" applyAlignment="1">
      <alignment/>
    </xf>
    <xf numFmtId="0" fontId="7" fillId="2" borderId="7" xfId="0" applyFont="1" applyFill="1" applyBorder="1" applyAlignment="1">
      <alignment/>
    </xf>
    <xf numFmtId="0" fontId="11" fillId="2" borderId="7" xfId="0" applyFont="1" applyFill="1" applyBorder="1" applyAlignment="1">
      <alignment/>
    </xf>
    <xf numFmtId="166" fontId="25" fillId="2" borderId="7" xfId="20" applyNumberFormat="1" applyFont="1" applyFill="1" applyBorder="1" applyAlignment="1">
      <alignment horizontal="right" wrapText="1"/>
    </xf>
    <xf numFmtId="164" fontId="25" fillId="2" borderId="7" xfId="20" applyNumberFormat="1" applyFont="1" applyFill="1" applyBorder="1" applyAlignment="1">
      <alignment horizontal="right" wrapText="1"/>
    </xf>
    <xf numFmtId="164" fontId="25" fillId="2" borderId="10" xfId="20" applyNumberFormat="1" applyFont="1" applyFill="1" applyBorder="1" applyAlignment="1">
      <alignment horizontal="right" wrapText="1"/>
    </xf>
    <xf numFmtId="175" fontId="25" fillId="2" borderId="7" xfId="20" applyNumberFormat="1" applyFont="1" applyFill="1" applyBorder="1" applyAlignment="1">
      <alignment horizontal="right"/>
    </xf>
    <xf numFmtId="164" fontId="3" fillId="2" borderId="6" xfId="20" applyNumberFormat="1" applyFont="1" applyFill="1" applyBorder="1" applyAlignment="1">
      <alignment horizontal="right" wrapText="1"/>
    </xf>
    <xf numFmtId="164" fontId="36" fillId="2" borderId="6" xfId="20" applyNumberFormat="1" applyFont="1" applyFill="1" applyBorder="1" applyAlignment="1">
      <alignment horizontal="right" wrapText="1"/>
    </xf>
    <xf numFmtId="166" fontId="36" fillId="2" borderId="2" xfId="20" applyNumberFormat="1" applyFont="1" applyFill="1" applyBorder="1" applyAlignment="1">
      <alignment horizontal="right" wrapText="1"/>
    </xf>
    <xf numFmtId="164" fontId="5" fillId="2" borderId="11" xfId="0" applyNumberFormat="1" applyFont="1" applyFill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/>
    </xf>
    <xf numFmtId="164" fontId="6" fillId="2" borderId="12" xfId="20" applyNumberFormat="1" applyFont="1" applyFill="1" applyBorder="1" applyAlignment="1">
      <alignment horizontal="right" wrapText="1"/>
    </xf>
    <xf numFmtId="164" fontId="36" fillId="2" borderId="12" xfId="20" applyNumberFormat="1" applyFont="1" applyFill="1" applyBorder="1" applyAlignment="1">
      <alignment horizontal="right" wrapText="1"/>
    </xf>
    <xf numFmtId="164" fontId="26" fillId="2" borderId="12" xfId="20" applyNumberFormat="1" applyFont="1" applyFill="1" applyBorder="1" applyAlignment="1">
      <alignment horizontal="right" wrapText="1"/>
    </xf>
    <xf numFmtId="164" fontId="3" fillId="0" borderId="12" xfId="20" applyNumberFormat="1" applyFont="1" applyBorder="1" applyAlignment="1">
      <alignment horizontal="right"/>
    </xf>
    <xf numFmtId="166" fontId="6" fillId="2" borderId="12" xfId="20" applyNumberFormat="1" applyFont="1" applyFill="1" applyBorder="1" applyAlignment="1">
      <alignment horizontal="right" wrapText="1"/>
    </xf>
    <xf numFmtId="164" fontId="33" fillId="2" borderId="12" xfId="20" applyNumberFormat="1" applyFont="1" applyFill="1" applyBorder="1" applyAlignment="1">
      <alignment horizontal="right" wrapText="1"/>
    </xf>
    <xf numFmtId="164" fontId="18" fillId="2" borderId="12" xfId="20" applyNumberFormat="1" applyFont="1" applyFill="1" applyBorder="1" applyAlignment="1">
      <alignment horizontal="right" wrapText="1"/>
    </xf>
    <xf numFmtId="164" fontId="31" fillId="2" borderId="12" xfId="20" applyNumberFormat="1" applyFont="1" applyFill="1" applyBorder="1" applyAlignment="1">
      <alignment horizontal="right" wrapText="1"/>
    </xf>
    <xf numFmtId="164" fontId="3" fillId="2" borderId="12" xfId="20" applyNumberFormat="1" applyFont="1" applyFill="1" applyBorder="1" applyAlignment="1">
      <alignment horizontal="right"/>
    </xf>
    <xf numFmtId="164" fontId="21" fillId="2" borderId="12" xfId="20" applyNumberFormat="1" applyFont="1" applyFill="1" applyBorder="1" applyAlignment="1">
      <alignment horizontal="right" wrapText="1"/>
    </xf>
    <xf numFmtId="164" fontId="25" fillId="2" borderId="13" xfId="20" applyNumberFormat="1" applyFont="1" applyFill="1" applyBorder="1" applyAlignment="1">
      <alignment horizontal="right" wrapText="1"/>
    </xf>
    <xf numFmtId="164" fontId="5" fillId="2" borderId="3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166" fontId="6" fillId="2" borderId="6" xfId="20" applyNumberFormat="1" applyFont="1" applyFill="1" applyBorder="1" applyAlignment="1">
      <alignment horizontal="right" wrapText="1"/>
    </xf>
    <xf numFmtId="0" fontId="25" fillId="2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vertical="top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5" fillId="2" borderId="8" xfId="0" applyFont="1" applyFill="1" applyBorder="1" applyAlignment="1">
      <alignment horizontal="left" vertical="top" wrapText="1"/>
    </xf>
    <xf numFmtId="0" fontId="0" fillId="2" borderId="0" xfId="0" applyFont="1" applyFill="1" applyAlignment="1">
      <alignment/>
    </xf>
    <xf numFmtId="175" fontId="24" fillId="2" borderId="1" xfId="20" applyNumberFormat="1" applyFont="1" applyFill="1" applyBorder="1" applyAlignment="1">
      <alignment horizontal="center" wrapText="1"/>
    </xf>
    <xf numFmtId="164" fontId="6" fillId="2" borderId="1" xfId="20" applyNumberFormat="1" applyFont="1" applyFill="1" applyBorder="1" applyAlignment="1">
      <alignment horizontal="center" wrapText="1"/>
    </xf>
    <xf numFmtId="175" fontId="3" fillId="2" borderId="1" xfId="20" applyNumberFormat="1" applyFont="1" applyFill="1" applyBorder="1" applyAlignment="1">
      <alignment horizontal="center" wrapText="1"/>
    </xf>
    <xf numFmtId="175" fontId="18" fillId="0" borderId="1" xfId="20" applyNumberFormat="1" applyFont="1" applyBorder="1" applyAlignment="1">
      <alignment horizontal="center"/>
    </xf>
    <xf numFmtId="175" fontId="3" fillId="0" borderId="1" xfId="20" applyNumberFormat="1" applyFont="1" applyBorder="1" applyAlignment="1">
      <alignment horizontal="center"/>
    </xf>
    <xf numFmtId="175" fontId="3" fillId="2" borderId="1" xfId="20" applyNumberFormat="1" applyFont="1" applyFill="1" applyBorder="1" applyAlignment="1">
      <alignment horizontal="center"/>
    </xf>
    <xf numFmtId="175" fontId="25" fillId="2" borderId="1" xfId="20" applyNumberFormat="1" applyFont="1" applyFill="1" applyBorder="1" applyAlignment="1">
      <alignment horizontal="center"/>
    </xf>
    <xf numFmtId="175" fontId="18" fillId="2" borderId="1" xfId="20" applyNumberFormat="1" applyFont="1" applyFill="1" applyBorder="1" applyAlignment="1">
      <alignment horizontal="center"/>
    </xf>
    <xf numFmtId="175" fontId="21" fillId="2" borderId="1" xfId="20" applyNumberFormat="1" applyFont="1" applyFill="1" applyBorder="1" applyAlignment="1">
      <alignment horizontal="center"/>
    </xf>
    <xf numFmtId="175" fontId="18" fillId="2" borderId="1" xfId="20" applyNumberFormat="1" applyFont="1" applyFill="1" applyBorder="1" applyAlignment="1">
      <alignment horizontal="center" wrapText="1"/>
    </xf>
    <xf numFmtId="175" fontId="23" fillId="2" borderId="1" xfId="20" applyNumberFormat="1" applyFont="1" applyFill="1" applyBorder="1" applyAlignment="1">
      <alignment horizontal="center"/>
    </xf>
    <xf numFmtId="175" fontId="6" fillId="2" borderId="1" xfId="20" applyNumberFormat="1" applyFont="1" applyFill="1" applyBorder="1" applyAlignment="1">
      <alignment horizontal="center" wrapText="1"/>
    </xf>
    <xf numFmtId="175" fontId="27" fillId="2" borderId="1" xfId="20" applyNumberFormat="1" applyFont="1" applyFill="1" applyBorder="1" applyAlignment="1">
      <alignment horizontal="center" wrapText="1"/>
    </xf>
    <xf numFmtId="175" fontId="3" fillId="2" borderId="1" xfId="0" applyNumberFormat="1" applyFont="1" applyFill="1" applyBorder="1" applyAlignment="1">
      <alignment horizontal="center"/>
    </xf>
    <xf numFmtId="175" fontId="25" fillId="2" borderId="17" xfId="20" applyNumberFormat="1" applyFont="1" applyFill="1" applyBorder="1" applyAlignment="1">
      <alignment horizontal="center"/>
    </xf>
    <xf numFmtId="0" fontId="26" fillId="2" borderId="1" xfId="0" applyFont="1" applyFill="1" applyBorder="1" applyAlignment="1">
      <alignment vertical="top" wrapText="1"/>
    </xf>
    <xf numFmtId="0" fontId="32" fillId="2" borderId="0" xfId="0" applyFont="1" applyFill="1" applyAlignment="1">
      <alignment horizontal="left" vertical="center"/>
    </xf>
    <xf numFmtId="0" fontId="32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righ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1"/>
  <sheetViews>
    <sheetView tabSelected="1" zoomScale="75" zoomScaleNormal="75" workbookViewId="0" topLeftCell="A1">
      <pane xSplit="1" ySplit="8" topLeftCell="B27" activePane="bottomRight" state="frozen"/>
      <selection pane="topLeft" activeCell="B1" sqref="B1"/>
      <selection pane="topRight" activeCell="E1" sqref="E1"/>
      <selection pane="bottomLeft" activeCell="B10" sqref="B10"/>
      <selection pane="bottomRight" activeCell="A2" sqref="A2"/>
    </sheetView>
  </sheetViews>
  <sheetFormatPr defaultColWidth="9.00390625" defaultRowHeight="12.75"/>
  <cols>
    <col min="1" max="1" width="68.25390625" style="1" customWidth="1"/>
    <col min="2" max="2" width="17.625" style="14" customWidth="1"/>
    <col min="3" max="3" width="10.25390625" style="12" hidden="1" customWidth="1"/>
    <col min="4" max="4" width="13.00390625" style="12" hidden="1" customWidth="1"/>
    <col min="5" max="5" width="10.375" style="12" hidden="1" customWidth="1"/>
    <col min="6" max="6" width="11.00390625" style="12" hidden="1" customWidth="1"/>
    <col min="7" max="7" width="10.75390625" style="12" hidden="1" customWidth="1"/>
    <col min="8" max="9" width="9.125" style="0" hidden="1" customWidth="1"/>
    <col min="10" max="10" width="13.25390625" style="6" hidden="1" customWidth="1"/>
    <col min="11" max="11" width="11.00390625" style="12" hidden="1" customWidth="1"/>
    <col min="12" max="12" width="13.375" style="12" hidden="1" customWidth="1"/>
    <col min="13" max="13" width="11.75390625" style="12" hidden="1" customWidth="1"/>
    <col min="14" max="14" width="12.75390625" style="18" hidden="1" customWidth="1"/>
    <col min="15" max="15" width="12.75390625" style="12" hidden="1" customWidth="1"/>
    <col min="16" max="16" width="13.875" style="18" hidden="1" customWidth="1"/>
    <col min="17" max="17" width="12.125" style="12" hidden="1" customWidth="1"/>
    <col min="18" max="18" width="13.00390625" style="18" hidden="1" customWidth="1"/>
    <col min="19" max="19" width="12.125" style="12" hidden="1" customWidth="1"/>
    <col min="20" max="20" width="13.00390625" style="18" hidden="1" customWidth="1"/>
    <col min="21" max="21" width="12.125" style="12" hidden="1" customWidth="1"/>
    <col min="22" max="22" width="23.625" style="18" customWidth="1"/>
  </cols>
  <sheetData>
    <row r="1" spans="1:22" ht="14.25" customHeight="1">
      <c r="A1" s="5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/>
      <c r="N1" s="17"/>
      <c r="O1"/>
      <c r="P1" s="21"/>
      <c r="Q1" s="201"/>
      <c r="R1" s="201"/>
      <c r="S1" s="201"/>
      <c r="T1" s="201"/>
      <c r="U1" s="201" t="s">
        <v>22</v>
      </c>
      <c r="V1" s="201"/>
    </row>
    <row r="2" spans="1:22" ht="35.25" customHeight="1">
      <c r="A2" s="144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03"/>
      <c r="N2" s="203"/>
      <c r="O2" s="203"/>
      <c r="P2" s="203"/>
      <c r="Q2" s="202"/>
      <c r="R2" s="202"/>
      <c r="S2" s="202"/>
      <c r="T2" s="202"/>
      <c r="U2" s="202" t="s">
        <v>97</v>
      </c>
      <c r="V2" s="202"/>
    </row>
    <row r="3" spans="1:22" ht="14.25" customHeight="1">
      <c r="A3" s="145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2"/>
      <c r="N3" s="22"/>
      <c r="O3" s="22"/>
      <c r="P3" s="23"/>
      <c r="Q3" s="142"/>
      <c r="R3" s="141"/>
      <c r="S3" s="142"/>
      <c r="T3" s="141"/>
      <c r="U3" s="142"/>
      <c r="V3" s="141" t="s">
        <v>98</v>
      </c>
    </row>
    <row r="4" spans="18:22" ht="15">
      <c r="R4" s="12"/>
      <c r="T4" s="12"/>
      <c r="V4" s="12"/>
    </row>
    <row r="5" spans="1:22" s="4" customFormat="1" ht="18.75">
      <c r="A5" s="146" t="s">
        <v>23</v>
      </c>
      <c r="B5" s="146"/>
      <c r="C5" s="146"/>
      <c r="D5" s="147"/>
      <c r="E5" s="147"/>
      <c r="F5" s="147"/>
      <c r="G5" s="147"/>
      <c r="K5" s="147"/>
      <c r="L5" s="147"/>
      <c r="M5" s="147"/>
      <c r="N5" s="148"/>
      <c r="O5" s="147"/>
      <c r="P5" s="148"/>
      <c r="Q5" s="147"/>
      <c r="R5" s="148"/>
      <c r="S5" s="147"/>
      <c r="T5" s="148"/>
      <c r="U5" s="147"/>
      <c r="V5" s="148"/>
    </row>
    <row r="6" ht="15.75" thickBot="1">
      <c r="A6" s="5"/>
    </row>
    <row r="7" spans="1:22" ht="36.75" customHeight="1">
      <c r="A7" s="91" t="s">
        <v>24</v>
      </c>
      <c r="B7" s="92"/>
      <c r="C7" s="93" t="s">
        <v>52</v>
      </c>
      <c r="D7" s="93" t="s">
        <v>57</v>
      </c>
      <c r="E7" s="93" t="s">
        <v>52</v>
      </c>
      <c r="F7" s="93" t="s">
        <v>61</v>
      </c>
      <c r="G7" s="93" t="s">
        <v>52</v>
      </c>
      <c r="H7" s="94"/>
      <c r="I7" s="94"/>
      <c r="J7" s="95"/>
      <c r="K7" s="93" t="s">
        <v>73</v>
      </c>
      <c r="L7" s="93" t="s">
        <v>52</v>
      </c>
      <c r="M7" s="93" t="s">
        <v>74</v>
      </c>
      <c r="N7" s="93" t="s">
        <v>52</v>
      </c>
      <c r="O7" s="93" t="s">
        <v>77</v>
      </c>
      <c r="P7" s="96" t="s">
        <v>52</v>
      </c>
      <c r="Q7" s="93" t="s">
        <v>79</v>
      </c>
      <c r="R7" s="161" t="s">
        <v>52</v>
      </c>
      <c r="S7" s="174" t="s">
        <v>91</v>
      </c>
      <c r="T7" s="96" t="s">
        <v>52</v>
      </c>
      <c r="U7" s="174" t="s">
        <v>96</v>
      </c>
      <c r="V7" s="96" t="s">
        <v>52</v>
      </c>
    </row>
    <row r="8" spans="1:22" ht="5.25" customHeight="1" hidden="1">
      <c r="A8" s="97">
        <v>1</v>
      </c>
      <c r="B8" s="27">
        <v>2</v>
      </c>
      <c r="C8" s="27">
        <v>3</v>
      </c>
      <c r="D8" s="27">
        <v>3</v>
      </c>
      <c r="E8" s="27">
        <v>3</v>
      </c>
      <c r="F8" s="27">
        <v>3</v>
      </c>
      <c r="G8" s="27">
        <v>3</v>
      </c>
      <c r="H8" s="25"/>
      <c r="I8" s="25"/>
      <c r="J8" s="28">
        <f>J10+J14+J34+J44</f>
        <v>539505</v>
      </c>
      <c r="K8" s="27">
        <v>3</v>
      </c>
      <c r="L8" s="27">
        <v>3</v>
      </c>
      <c r="M8" s="27">
        <v>3</v>
      </c>
      <c r="N8" s="29">
        <v>3</v>
      </c>
      <c r="O8" s="27">
        <v>3</v>
      </c>
      <c r="P8" s="98">
        <v>3</v>
      </c>
      <c r="Q8" s="27">
        <v>3</v>
      </c>
      <c r="R8" s="162">
        <v>3</v>
      </c>
      <c r="S8" s="175">
        <v>3</v>
      </c>
      <c r="T8" s="98">
        <v>3</v>
      </c>
      <c r="U8" s="175">
        <v>3</v>
      </c>
      <c r="V8" s="98">
        <v>3</v>
      </c>
    </row>
    <row r="9" spans="1:22" ht="25.5">
      <c r="A9" s="99" t="s">
        <v>2</v>
      </c>
      <c r="B9" s="30" t="s">
        <v>50</v>
      </c>
      <c r="C9" s="31">
        <f>C10+C14+C34+C44</f>
        <v>539505</v>
      </c>
      <c r="D9" s="32">
        <f>D10+D14+D34+D44</f>
        <v>3190.5600000000004</v>
      </c>
      <c r="E9" s="33">
        <f>E10+E14+E34+E44</f>
        <v>542717.56</v>
      </c>
      <c r="F9" s="34">
        <f>F10+F14+F34+F44</f>
        <v>24637</v>
      </c>
      <c r="G9" s="33">
        <f>G10+G14+G34+G44</f>
        <v>567354.56</v>
      </c>
      <c r="H9" s="25"/>
      <c r="I9" s="25"/>
      <c r="J9" s="35">
        <f>C10+C15+C16+C23+C18+C24+C25+C27+C28+C29+C31+C37+C39+C43+C41+C36+C42+C45+C46+C47+C48+C49+C52</f>
        <v>539505</v>
      </c>
      <c r="K9" s="34">
        <f>K10+K14+K34+K44</f>
        <v>0</v>
      </c>
      <c r="L9" s="36">
        <f>L10+L14+L34+L44</f>
        <v>596354.56</v>
      </c>
      <c r="M9" s="118">
        <f>M10+M14+M34+M44</f>
        <v>4.579</v>
      </c>
      <c r="N9" s="33">
        <f>N10+N14+N34+N44</f>
        <v>596359.139</v>
      </c>
      <c r="O9" s="34">
        <f>O10+O14+O34+O44</f>
        <v>149049</v>
      </c>
      <c r="P9" s="100">
        <f>P10+P14+P34+P44+0.1</f>
        <v>745408.239</v>
      </c>
      <c r="Q9" s="130">
        <f>Q10+Q14+Q34+Q44</f>
        <v>114250</v>
      </c>
      <c r="R9" s="163">
        <f>R10+R14+R34+R44+0.1</f>
        <v>859658.2390000001</v>
      </c>
      <c r="S9" s="185">
        <f>S10+S14+S34+S44</f>
        <v>12543.8</v>
      </c>
      <c r="T9" s="100">
        <f>T10+T14+T34+T44+0.1</f>
        <v>872202.039</v>
      </c>
      <c r="U9" s="185">
        <f>U10+U14+U34+U44</f>
        <v>-24327</v>
      </c>
      <c r="V9" s="100">
        <f>V10+V14+V34+V44+0.1</f>
        <v>847875.039</v>
      </c>
    </row>
    <row r="10" spans="1:22" ht="29.25">
      <c r="A10" s="101" t="s">
        <v>0</v>
      </c>
      <c r="B10" s="30" t="s">
        <v>51</v>
      </c>
      <c r="C10" s="33">
        <f>C11</f>
        <v>199730</v>
      </c>
      <c r="D10" s="32">
        <f>D11</f>
        <v>0</v>
      </c>
      <c r="E10" s="33">
        <f>E11+E12</f>
        <v>199730</v>
      </c>
      <c r="F10" s="33">
        <f>F11+F12</f>
        <v>6408</v>
      </c>
      <c r="G10" s="33">
        <f>G11+G12</f>
        <v>206138</v>
      </c>
      <c r="H10" s="25"/>
      <c r="I10" s="25"/>
      <c r="J10" s="28">
        <f>C10</f>
        <v>199730</v>
      </c>
      <c r="K10" s="33">
        <f aca="true" t="shared" si="0" ref="K10:P10">K11+K12</f>
        <v>0</v>
      </c>
      <c r="L10" s="36">
        <f t="shared" si="0"/>
        <v>206138</v>
      </c>
      <c r="M10" s="32">
        <f t="shared" si="0"/>
        <v>0</v>
      </c>
      <c r="N10" s="33">
        <f t="shared" si="0"/>
        <v>206138</v>
      </c>
      <c r="O10" s="33">
        <f t="shared" si="0"/>
        <v>0</v>
      </c>
      <c r="P10" s="159">
        <f t="shared" si="0"/>
        <v>206138</v>
      </c>
      <c r="Q10" s="131">
        <f aca="true" t="shared" si="1" ref="Q10:V10">Q11+Q12</f>
        <v>0</v>
      </c>
      <c r="R10" s="164">
        <f t="shared" si="1"/>
        <v>206138</v>
      </c>
      <c r="S10" s="186">
        <f t="shared" si="1"/>
        <v>9049</v>
      </c>
      <c r="T10" s="159">
        <f t="shared" si="1"/>
        <v>215187</v>
      </c>
      <c r="U10" s="186">
        <f t="shared" si="1"/>
        <v>0</v>
      </c>
      <c r="V10" s="159">
        <f t="shared" si="1"/>
        <v>215187</v>
      </c>
    </row>
    <row r="11" spans="1:22" ht="30">
      <c r="A11" s="102" t="s">
        <v>11</v>
      </c>
      <c r="B11" s="37" t="s">
        <v>34</v>
      </c>
      <c r="C11" s="38">
        <v>199730</v>
      </c>
      <c r="D11" s="39"/>
      <c r="E11" s="40">
        <f>C11+D11</f>
        <v>199730</v>
      </c>
      <c r="F11" s="41"/>
      <c r="G11" s="40">
        <f>E11+F11</f>
        <v>199730</v>
      </c>
      <c r="H11" s="25"/>
      <c r="I11" s="25"/>
      <c r="J11" s="26"/>
      <c r="K11" s="41"/>
      <c r="L11" s="42">
        <f>G11+K11</f>
        <v>199730</v>
      </c>
      <c r="M11" s="41"/>
      <c r="N11" s="43">
        <f>L11+M11</f>
        <v>199730</v>
      </c>
      <c r="O11" s="41"/>
      <c r="P11" s="103">
        <f>N11+O11</f>
        <v>199730</v>
      </c>
      <c r="Q11" s="41"/>
      <c r="R11" s="165">
        <f>P11+Q11</f>
        <v>199730</v>
      </c>
      <c r="S11" s="187">
        <v>8564</v>
      </c>
      <c r="T11" s="123">
        <f>R11+S11</f>
        <v>208294</v>
      </c>
      <c r="U11" s="187"/>
      <c r="V11" s="123">
        <f>T11+U11</f>
        <v>208294</v>
      </c>
    </row>
    <row r="12" spans="1:22" ht="30">
      <c r="A12" s="102" t="s">
        <v>10</v>
      </c>
      <c r="B12" s="37" t="s">
        <v>60</v>
      </c>
      <c r="C12" s="44"/>
      <c r="D12" s="45"/>
      <c r="E12" s="46"/>
      <c r="F12" s="47">
        <v>6408</v>
      </c>
      <c r="G12" s="40">
        <f>E12+F12</f>
        <v>6408</v>
      </c>
      <c r="H12" s="25"/>
      <c r="I12" s="25"/>
      <c r="J12" s="26"/>
      <c r="K12" s="47"/>
      <c r="L12" s="42">
        <f>G12+K12</f>
        <v>6408</v>
      </c>
      <c r="M12" s="119"/>
      <c r="N12" s="43">
        <f>L12+M12</f>
        <v>6408</v>
      </c>
      <c r="O12" s="47"/>
      <c r="P12" s="103">
        <f>N12+O12</f>
        <v>6408</v>
      </c>
      <c r="Q12" s="47"/>
      <c r="R12" s="165">
        <f>P12+Q12</f>
        <v>6408</v>
      </c>
      <c r="S12" s="188">
        <v>485</v>
      </c>
      <c r="T12" s="123">
        <f>R12+S12</f>
        <v>6893</v>
      </c>
      <c r="U12" s="188"/>
      <c r="V12" s="123">
        <f>T12+U12</f>
        <v>6893</v>
      </c>
    </row>
    <row r="13" spans="1:22" ht="30" hidden="1">
      <c r="A13" s="102" t="s">
        <v>12</v>
      </c>
      <c r="B13" s="24"/>
      <c r="C13" s="44"/>
      <c r="D13" s="45"/>
      <c r="E13" s="44"/>
      <c r="F13" s="48"/>
      <c r="G13" s="44"/>
      <c r="H13" s="25"/>
      <c r="I13" s="25"/>
      <c r="J13" s="26"/>
      <c r="K13" s="48"/>
      <c r="L13" s="49"/>
      <c r="M13" s="52"/>
      <c r="N13" s="44"/>
      <c r="O13" s="48"/>
      <c r="P13" s="104"/>
      <c r="Q13" s="48"/>
      <c r="R13" s="166"/>
      <c r="S13" s="189"/>
      <c r="T13" s="104"/>
      <c r="U13" s="189"/>
      <c r="V13" s="104"/>
    </row>
    <row r="14" spans="1:22" s="4" customFormat="1" ht="29.25">
      <c r="A14" s="101" t="s">
        <v>20</v>
      </c>
      <c r="B14" s="30" t="s">
        <v>49</v>
      </c>
      <c r="C14" s="33">
        <f>SUM(C15:C31)</f>
        <v>93867</v>
      </c>
      <c r="D14" s="50">
        <f>SUM(D15:D31)</f>
        <v>3190.5600000000004</v>
      </c>
      <c r="E14" s="33">
        <f>SUM(E15:E32)</f>
        <v>97079.56</v>
      </c>
      <c r="F14" s="33">
        <f>SUM(F15:F32)</f>
        <v>18273</v>
      </c>
      <c r="G14" s="33">
        <f>SUM(G15:G32)</f>
        <v>115352.56</v>
      </c>
      <c r="H14" s="51"/>
      <c r="I14" s="51"/>
      <c r="J14" s="28">
        <f>C15+C16+C23+C18+C24+C25+C27+C28+C29+C31</f>
        <v>93867</v>
      </c>
      <c r="K14" s="33">
        <f>SUM(K15:K32)</f>
        <v>0</v>
      </c>
      <c r="L14" s="36">
        <f aca="true" t="shared" si="2" ref="L14:R14">SUM(L15:L33)</f>
        <v>144352.56</v>
      </c>
      <c r="M14" s="36">
        <f t="shared" si="2"/>
        <v>0</v>
      </c>
      <c r="N14" s="36">
        <f t="shared" si="2"/>
        <v>144352.56</v>
      </c>
      <c r="O14" s="36">
        <f t="shared" si="2"/>
        <v>149049</v>
      </c>
      <c r="P14" s="160">
        <f t="shared" si="2"/>
        <v>293401.56</v>
      </c>
      <c r="Q14" s="36">
        <f t="shared" si="2"/>
        <v>116246</v>
      </c>
      <c r="R14" s="167">
        <f t="shared" si="2"/>
        <v>409647.56</v>
      </c>
      <c r="S14" s="186">
        <f>SUM(S15:S33)</f>
        <v>1743.3999999999996</v>
      </c>
      <c r="T14" s="176">
        <f>SUM(T15:T33)</f>
        <v>411390.96</v>
      </c>
      <c r="U14" s="186">
        <f>SUM(U15:U33)</f>
        <v>-17908</v>
      </c>
      <c r="V14" s="176">
        <f>SUM(V15:V33)</f>
        <v>393482.96</v>
      </c>
    </row>
    <row r="15" spans="1:22" ht="49.5" customHeight="1">
      <c r="A15" s="105" t="s">
        <v>18</v>
      </c>
      <c r="B15" s="37" t="s">
        <v>36</v>
      </c>
      <c r="C15" s="44">
        <f>8000+400</f>
        <v>8400</v>
      </c>
      <c r="D15" s="52"/>
      <c r="E15" s="38">
        <f>C15+D15</f>
        <v>8400</v>
      </c>
      <c r="F15" s="47">
        <v>1921</v>
      </c>
      <c r="G15" s="40">
        <f aca="true" t="shared" si="3" ref="G15:G24">E15+F15</f>
        <v>10321</v>
      </c>
      <c r="H15" s="25"/>
      <c r="I15" s="25"/>
      <c r="J15" s="26"/>
      <c r="K15" s="47"/>
      <c r="L15" s="53">
        <f>G15+K15</f>
        <v>10321</v>
      </c>
      <c r="M15" s="47"/>
      <c r="N15" s="43">
        <f aca="true" t="shared" si="4" ref="N15:N24">L15+M15</f>
        <v>10321</v>
      </c>
      <c r="O15" s="47"/>
      <c r="P15" s="158">
        <f aca="true" t="shared" si="5" ref="P15:P24">N15+O15</f>
        <v>10321</v>
      </c>
      <c r="Q15" s="47">
        <v>22</v>
      </c>
      <c r="R15" s="168">
        <f aca="true" t="shared" si="6" ref="R15:R24">P15+Q15</f>
        <v>10343</v>
      </c>
      <c r="S15" s="188"/>
      <c r="T15" s="143">
        <f aca="true" t="shared" si="7" ref="T15:T26">R15+S15</f>
        <v>10343</v>
      </c>
      <c r="U15" s="188"/>
      <c r="V15" s="143">
        <f aca="true" t="shared" si="8" ref="V15:V33">T15+U15</f>
        <v>10343</v>
      </c>
    </row>
    <row r="16" spans="1:22" s="2" customFormat="1" ht="45">
      <c r="A16" s="106" t="s">
        <v>5</v>
      </c>
      <c r="B16" s="37" t="s">
        <v>37</v>
      </c>
      <c r="C16" s="54">
        <v>5232</v>
      </c>
      <c r="D16" s="55"/>
      <c r="E16" s="38">
        <f>C16+D16</f>
        <v>5232</v>
      </c>
      <c r="F16" s="56"/>
      <c r="G16" s="38">
        <f t="shared" si="3"/>
        <v>5232</v>
      </c>
      <c r="H16" s="57"/>
      <c r="I16" s="57"/>
      <c r="J16" s="58"/>
      <c r="K16" s="56"/>
      <c r="L16" s="53">
        <f aca="true" t="shared" si="9" ref="L16:L42">G16+K16</f>
        <v>5232</v>
      </c>
      <c r="M16" s="56"/>
      <c r="N16" s="43">
        <f t="shared" si="4"/>
        <v>5232</v>
      </c>
      <c r="O16" s="56"/>
      <c r="P16" s="158">
        <f t="shared" si="5"/>
        <v>5232</v>
      </c>
      <c r="Q16" s="65"/>
      <c r="R16" s="169">
        <f t="shared" si="6"/>
        <v>5232</v>
      </c>
      <c r="S16" s="190"/>
      <c r="T16" s="110">
        <f t="shared" si="7"/>
        <v>5232</v>
      </c>
      <c r="U16" s="190"/>
      <c r="V16" s="110">
        <f t="shared" si="8"/>
        <v>5232</v>
      </c>
    </row>
    <row r="17" spans="1:22" s="2" customFormat="1" ht="34.5" customHeight="1">
      <c r="A17" s="107" t="s">
        <v>55</v>
      </c>
      <c r="B17" s="59" t="s">
        <v>56</v>
      </c>
      <c r="C17" s="54"/>
      <c r="D17" s="55">
        <v>2472.684</v>
      </c>
      <c r="E17" s="38">
        <f>C17+D17</f>
        <v>2472.684</v>
      </c>
      <c r="F17" s="56"/>
      <c r="G17" s="40">
        <f t="shared" si="3"/>
        <v>2472.684</v>
      </c>
      <c r="H17" s="57"/>
      <c r="I17" s="57"/>
      <c r="J17" s="58"/>
      <c r="K17" s="56"/>
      <c r="L17" s="42">
        <f t="shared" si="9"/>
        <v>2472.684</v>
      </c>
      <c r="M17" s="56"/>
      <c r="N17" s="43">
        <f t="shared" si="4"/>
        <v>2472.684</v>
      </c>
      <c r="O17" s="56"/>
      <c r="P17" s="158">
        <f t="shared" si="5"/>
        <v>2472.684</v>
      </c>
      <c r="Q17" s="65"/>
      <c r="R17" s="168">
        <f t="shared" si="6"/>
        <v>2472.684</v>
      </c>
      <c r="S17" s="190">
        <v>6294.3</v>
      </c>
      <c r="T17" s="123">
        <f t="shared" si="7"/>
        <v>8766.984</v>
      </c>
      <c r="U17" s="190"/>
      <c r="V17" s="123">
        <f t="shared" si="8"/>
        <v>8766.984</v>
      </c>
    </row>
    <row r="18" spans="1:22" s="2" customFormat="1" ht="34.5" customHeight="1">
      <c r="A18" s="200" t="s">
        <v>19</v>
      </c>
      <c r="B18" s="64" t="s">
        <v>38</v>
      </c>
      <c r="C18" s="54">
        <v>16967</v>
      </c>
      <c r="D18" s="55"/>
      <c r="E18" s="38">
        <f>C18+D18</f>
        <v>16967</v>
      </c>
      <c r="F18" s="56"/>
      <c r="G18" s="38">
        <f t="shared" si="3"/>
        <v>16967</v>
      </c>
      <c r="H18" s="57"/>
      <c r="I18" s="57"/>
      <c r="J18" s="58"/>
      <c r="K18" s="56"/>
      <c r="L18" s="53">
        <f t="shared" si="9"/>
        <v>16967</v>
      </c>
      <c r="M18" s="56"/>
      <c r="N18" s="43">
        <f t="shared" si="4"/>
        <v>16967</v>
      </c>
      <c r="O18" s="56"/>
      <c r="P18" s="103">
        <f t="shared" si="5"/>
        <v>16967</v>
      </c>
      <c r="Q18" s="65">
        <v>-4094</v>
      </c>
      <c r="R18" s="168">
        <f t="shared" si="6"/>
        <v>12873</v>
      </c>
      <c r="S18" s="190"/>
      <c r="T18" s="143">
        <f t="shared" si="7"/>
        <v>12873</v>
      </c>
      <c r="U18" s="190"/>
      <c r="V18" s="143">
        <f t="shared" si="8"/>
        <v>12873</v>
      </c>
    </row>
    <row r="19" spans="1:22" s="2" customFormat="1" ht="61.5" customHeight="1">
      <c r="A19" s="178" t="s">
        <v>75</v>
      </c>
      <c r="B19" s="64" t="s">
        <v>82</v>
      </c>
      <c r="C19" s="54"/>
      <c r="D19" s="55"/>
      <c r="E19" s="38"/>
      <c r="F19" s="56"/>
      <c r="G19" s="38"/>
      <c r="H19" s="57"/>
      <c r="I19" s="57"/>
      <c r="J19" s="58"/>
      <c r="K19" s="56"/>
      <c r="L19" s="53"/>
      <c r="M19" s="56"/>
      <c r="N19" s="43"/>
      <c r="O19" s="134">
        <v>139003</v>
      </c>
      <c r="P19" s="103">
        <f t="shared" si="5"/>
        <v>139003</v>
      </c>
      <c r="Q19" s="65"/>
      <c r="R19" s="165">
        <f t="shared" si="6"/>
        <v>139003</v>
      </c>
      <c r="S19" s="190"/>
      <c r="T19" s="123">
        <f t="shared" si="7"/>
        <v>139003</v>
      </c>
      <c r="U19" s="190"/>
      <c r="V19" s="123">
        <f t="shared" si="8"/>
        <v>139003</v>
      </c>
    </row>
    <row r="20" spans="1:22" s="3" customFormat="1" ht="55.5" customHeight="1">
      <c r="A20" s="179" t="s">
        <v>83</v>
      </c>
      <c r="B20" s="64" t="s">
        <v>81</v>
      </c>
      <c r="C20" s="125"/>
      <c r="D20" s="126"/>
      <c r="E20" s="127"/>
      <c r="F20" s="128"/>
      <c r="G20" s="127"/>
      <c r="H20" s="69"/>
      <c r="I20" s="69"/>
      <c r="J20" s="70"/>
      <c r="K20" s="128"/>
      <c r="L20" s="129"/>
      <c r="M20" s="128"/>
      <c r="N20" s="127"/>
      <c r="O20" s="122"/>
      <c r="P20" s="123">
        <v>0</v>
      </c>
      <c r="Q20" s="122">
        <v>107736</v>
      </c>
      <c r="R20" s="168">
        <f>P20+Q20</f>
        <v>107736</v>
      </c>
      <c r="S20" s="191"/>
      <c r="T20" s="143">
        <f t="shared" si="7"/>
        <v>107736</v>
      </c>
      <c r="U20" s="191"/>
      <c r="V20" s="143">
        <f t="shared" si="8"/>
        <v>107736</v>
      </c>
    </row>
    <row r="21" spans="1:22" s="2" customFormat="1" ht="47.25" customHeight="1">
      <c r="A21" s="180" t="s">
        <v>76</v>
      </c>
      <c r="B21" s="64" t="s">
        <v>80</v>
      </c>
      <c r="C21" s="54"/>
      <c r="D21" s="55"/>
      <c r="E21" s="38"/>
      <c r="F21" s="56"/>
      <c r="G21" s="38"/>
      <c r="H21" s="57"/>
      <c r="I21" s="57"/>
      <c r="J21" s="58"/>
      <c r="K21" s="56"/>
      <c r="L21" s="53"/>
      <c r="M21" s="56"/>
      <c r="N21" s="43"/>
      <c r="O21" s="134">
        <v>10046</v>
      </c>
      <c r="P21" s="103">
        <f t="shared" si="5"/>
        <v>10046</v>
      </c>
      <c r="Q21" s="65"/>
      <c r="R21" s="165">
        <f t="shared" si="6"/>
        <v>10046</v>
      </c>
      <c r="S21" s="190"/>
      <c r="T21" s="123">
        <f t="shared" si="7"/>
        <v>10046</v>
      </c>
      <c r="U21" s="190"/>
      <c r="V21" s="123">
        <f t="shared" si="8"/>
        <v>10046</v>
      </c>
    </row>
    <row r="22" spans="1:22" s="2" customFormat="1" ht="30.75" customHeight="1">
      <c r="A22" s="179" t="s">
        <v>78</v>
      </c>
      <c r="B22" s="64" t="s">
        <v>84</v>
      </c>
      <c r="C22" s="54"/>
      <c r="D22" s="55"/>
      <c r="E22" s="38"/>
      <c r="F22" s="56"/>
      <c r="G22" s="38"/>
      <c r="H22" s="57"/>
      <c r="I22" s="57"/>
      <c r="J22" s="58"/>
      <c r="K22" s="56"/>
      <c r="L22" s="53"/>
      <c r="M22" s="56"/>
      <c r="N22" s="43"/>
      <c r="O22" s="65"/>
      <c r="P22" s="123">
        <v>0</v>
      </c>
      <c r="Q22" s="122">
        <v>7786</v>
      </c>
      <c r="R22" s="168">
        <f t="shared" si="6"/>
        <v>7786</v>
      </c>
      <c r="S22" s="191"/>
      <c r="T22" s="143">
        <f t="shared" si="7"/>
        <v>7786</v>
      </c>
      <c r="U22" s="191"/>
      <c r="V22" s="143">
        <f t="shared" si="8"/>
        <v>7786</v>
      </c>
    </row>
    <row r="23" spans="1:22" s="9" customFormat="1" ht="30" customHeight="1">
      <c r="A23" s="124" t="s">
        <v>71</v>
      </c>
      <c r="B23" s="60" t="s">
        <v>70</v>
      </c>
      <c r="C23" s="54"/>
      <c r="D23" s="61"/>
      <c r="E23" s="54"/>
      <c r="F23" s="62">
        <v>9452</v>
      </c>
      <c r="G23" s="40">
        <f>E23+F23</f>
        <v>9452</v>
      </c>
      <c r="H23" s="61"/>
      <c r="I23" s="61"/>
      <c r="J23" s="63"/>
      <c r="K23" s="62"/>
      <c r="L23" s="53">
        <f>G23+K23</f>
        <v>9452</v>
      </c>
      <c r="M23" s="62"/>
      <c r="N23" s="43">
        <f>L23+M23</f>
        <v>9452</v>
      </c>
      <c r="O23" s="62"/>
      <c r="P23" s="103">
        <f>N23+O23</f>
        <v>9452</v>
      </c>
      <c r="Q23" s="134"/>
      <c r="R23" s="168">
        <f>P23+Q23</f>
        <v>9452</v>
      </c>
      <c r="S23" s="192"/>
      <c r="T23" s="143">
        <f t="shared" si="7"/>
        <v>9452</v>
      </c>
      <c r="U23" s="192"/>
      <c r="V23" s="143">
        <f t="shared" si="8"/>
        <v>9452</v>
      </c>
    </row>
    <row r="24" spans="1:22" s="10" customFormat="1" ht="30">
      <c r="A24" s="120" t="s">
        <v>33</v>
      </c>
      <c r="B24" s="121" t="s">
        <v>68</v>
      </c>
      <c r="C24" s="54">
        <v>143</v>
      </c>
      <c r="D24" s="55"/>
      <c r="E24" s="38">
        <f aca="true" t="shared" si="10" ref="E24:E29">C24+D24</f>
        <v>143</v>
      </c>
      <c r="F24" s="56"/>
      <c r="G24" s="38">
        <f t="shared" si="3"/>
        <v>143</v>
      </c>
      <c r="H24" s="66"/>
      <c r="I24" s="66"/>
      <c r="J24" s="67"/>
      <c r="K24" s="56"/>
      <c r="L24" s="53">
        <f t="shared" si="9"/>
        <v>143</v>
      </c>
      <c r="M24" s="56"/>
      <c r="N24" s="43">
        <f t="shared" si="4"/>
        <v>143</v>
      </c>
      <c r="O24" s="56"/>
      <c r="P24" s="158">
        <f t="shared" si="5"/>
        <v>143</v>
      </c>
      <c r="Q24" s="65"/>
      <c r="R24" s="169">
        <f t="shared" si="6"/>
        <v>143</v>
      </c>
      <c r="S24" s="190"/>
      <c r="T24" s="110">
        <f t="shared" si="7"/>
        <v>143</v>
      </c>
      <c r="U24" s="190"/>
      <c r="V24" s="110">
        <f t="shared" si="8"/>
        <v>143</v>
      </c>
    </row>
    <row r="25" spans="1:22" s="3" customFormat="1" ht="29.25" customHeight="1">
      <c r="A25" s="108" t="s">
        <v>28</v>
      </c>
      <c r="B25" s="64" t="s">
        <v>67</v>
      </c>
      <c r="C25" s="54">
        <v>10800</v>
      </c>
      <c r="D25" s="55"/>
      <c r="E25" s="38">
        <f t="shared" si="10"/>
        <v>10800</v>
      </c>
      <c r="F25" s="56"/>
      <c r="G25" s="40">
        <f>E25+F25</f>
        <v>10800</v>
      </c>
      <c r="H25" s="69"/>
      <c r="I25" s="69"/>
      <c r="J25" s="70"/>
      <c r="K25" s="71"/>
      <c r="L25" s="53">
        <f>G25+K25</f>
        <v>10800</v>
      </c>
      <c r="M25" s="71"/>
      <c r="N25" s="43">
        <f>L25+M25</f>
        <v>10800</v>
      </c>
      <c r="O25" s="71"/>
      <c r="P25" s="158">
        <f>N25+O25</f>
        <v>10800</v>
      </c>
      <c r="Q25" s="135"/>
      <c r="R25" s="169">
        <f>P25+Q25</f>
        <v>10800</v>
      </c>
      <c r="S25" s="193">
        <v>-300</v>
      </c>
      <c r="T25" s="123">
        <f t="shared" si="7"/>
        <v>10500</v>
      </c>
      <c r="U25" s="193"/>
      <c r="V25" s="123">
        <f t="shared" si="8"/>
        <v>10500</v>
      </c>
    </row>
    <row r="26" spans="1:22" s="2" customFormat="1" ht="45">
      <c r="A26" s="109" t="s">
        <v>54</v>
      </c>
      <c r="B26" s="64" t="s">
        <v>69</v>
      </c>
      <c r="C26" s="54"/>
      <c r="D26" s="55">
        <v>717.876</v>
      </c>
      <c r="E26" s="38">
        <f t="shared" si="10"/>
        <v>717.876</v>
      </c>
      <c r="F26" s="56"/>
      <c r="G26" s="40">
        <f>E26+F26</f>
        <v>717.876</v>
      </c>
      <c r="H26" s="57"/>
      <c r="I26" s="57"/>
      <c r="J26" s="58"/>
      <c r="K26" s="56"/>
      <c r="L26" s="53">
        <f>G26+K26</f>
        <v>717.876</v>
      </c>
      <c r="M26" s="56"/>
      <c r="N26" s="43">
        <f>L26+M26</f>
        <v>717.876</v>
      </c>
      <c r="O26" s="56"/>
      <c r="P26" s="158">
        <f>N26+O26</f>
        <v>717.876</v>
      </c>
      <c r="Q26" s="65"/>
      <c r="R26" s="169">
        <f>P26+Q26</f>
        <v>717.876</v>
      </c>
      <c r="S26" s="193">
        <v>2098.1</v>
      </c>
      <c r="T26" s="123">
        <f t="shared" si="7"/>
        <v>2815.9759999999997</v>
      </c>
      <c r="U26" s="193"/>
      <c r="V26" s="123">
        <f t="shared" si="8"/>
        <v>2815.9759999999997</v>
      </c>
    </row>
    <row r="27" spans="1:22" s="2" customFormat="1" ht="29.25" customHeight="1">
      <c r="A27" s="177" t="s">
        <v>29</v>
      </c>
      <c r="B27" s="64" t="s">
        <v>66</v>
      </c>
      <c r="C27" s="54">
        <v>21000</v>
      </c>
      <c r="D27" s="55"/>
      <c r="E27" s="38">
        <f t="shared" si="10"/>
        <v>21000</v>
      </c>
      <c r="F27" s="56"/>
      <c r="G27" s="40">
        <f aca="true" t="shared" si="11" ref="G27:G33">E27+F27</f>
        <v>21000</v>
      </c>
      <c r="H27" s="57"/>
      <c r="I27" s="57"/>
      <c r="J27" s="58"/>
      <c r="K27" s="56"/>
      <c r="L27" s="53">
        <f t="shared" si="9"/>
        <v>21000</v>
      </c>
      <c r="M27" s="56"/>
      <c r="N27" s="43">
        <f aca="true" t="shared" si="12" ref="N27:N33">L27+M27</f>
        <v>21000</v>
      </c>
      <c r="O27" s="56"/>
      <c r="P27" s="158">
        <f aca="true" t="shared" si="13" ref="P27:P33">N27+O27</f>
        <v>21000</v>
      </c>
      <c r="Q27" s="65">
        <v>4200</v>
      </c>
      <c r="R27" s="169">
        <f aca="true" t="shared" si="14" ref="R27:R33">P27+Q27</f>
        <v>25200</v>
      </c>
      <c r="S27" s="191"/>
      <c r="T27" s="123">
        <f aca="true" t="shared" si="15" ref="T27:T33">R27+S27</f>
        <v>25200</v>
      </c>
      <c r="U27" s="191">
        <v>-17908</v>
      </c>
      <c r="V27" s="123">
        <f t="shared" si="8"/>
        <v>7292</v>
      </c>
    </row>
    <row r="28" spans="1:22" s="3" customFormat="1" ht="60">
      <c r="A28" s="111" t="s">
        <v>30</v>
      </c>
      <c r="B28" s="64" t="s">
        <v>65</v>
      </c>
      <c r="C28" s="54">
        <v>2425</v>
      </c>
      <c r="D28" s="55"/>
      <c r="E28" s="38">
        <f t="shared" si="10"/>
        <v>2425</v>
      </c>
      <c r="F28" s="56"/>
      <c r="G28" s="38">
        <f t="shared" si="11"/>
        <v>2425</v>
      </c>
      <c r="H28" s="69"/>
      <c r="I28" s="69"/>
      <c r="J28" s="70"/>
      <c r="K28" s="56"/>
      <c r="L28" s="53">
        <f t="shared" si="9"/>
        <v>2425</v>
      </c>
      <c r="M28" s="56"/>
      <c r="N28" s="43">
        <f t="shared" si="12"/>
        <v>2425</v>
      </c>
      <c r="O28" s="56"/>
      <c r="P28" s="158">
        <f t="shared" si="13"/>
        <v>2425</v>
      </c>
      <c r="Q28" s="65"/>
      <c r="R28" s="169">
        <f t="shared" si="14"/>
        <v>2425</v>
      </c>
      <c r="S28" s="190"/>
      <c r="T28" s="110">
        <f t="shared" si="15"/>
        <v>2425</v>
      </c>
      <c r="U28" s="190"/>
      <c r="V28" s="110">
        <f t="shared" si="8"/>
        <v>2425</v>
      </c>
    </row>
    <row r="29" spans="1:22" s="11" customFormat="1" ht="31.5" customHeight="1">
      <c r="A29" s="108" t="s">
        <v>32</v>
      </c>
      <c r="B29" s="64" t="s">
        <v>64</v>
      </c>
      <c r="C29" s="54">
        <v>2400</v>
      </c>
      <c r="D29" s="55"/>
      <c r="E29" s="38">
        <f t="shared" si="10"/>
        <v>2400</v>
      </c>
      <c r="F29" s="56"/>
      <c r="G29" s="40">
        <f t="shared" si="11"/>
        <v>2400</v>
      </c>
      <c r="H29" s="74"/>
      <c r="I29" s="74"/>
      <c r="J29" s="74"/>
      <c r="K29" s="56"/>
      <c r="L29" s="53">
        <f t="shared" si="9"/>
        <v>2400</v>
      </c>
      <c r="M29" s="56"/>
      <c r="N29" s="43">
        <f t="shared" si="12"/>
        <v>2400</v>
      </c>
      <c r="O29" s="56"/>
      <c r="P29" s="158">
        <f t="shared" si="13"/>
        <v>2400</v>
      </c>
      <c r="Q29" s="65"/>
      <c r="R29" s="169">
        <f t="shared" si="14"/>
        <v>2400</v>
      </c>
      <c r="S29" s="190"/>
      <c r="T29" s="110">
        <f t="shared" si="15"/>
        <v>2400</v>
      </c>
      <c r="U29" s="190"/>
      <c r="V29" s="110">
        <f t="shared" si="8"/>
        <v>2400</v>
      </c>
    </row>
    <row r="30" spans="1:22" s="2" customFormat="1" ht="45.75" customHeight="1">
      <c r="A30" s="183" t="s">
        <v>94</v>
      </c>
      <c r="B30" s="64" t="s">
        <v>95</v>
      </c>
      <c r="C30" s="54"/>
      <c r="D30" s="55"/>
      <c r="E30" s="54"/>
      <c r="F30" s="56"/>
      <c r="G30" s="54"/>
      <c r="H30" s="57"/>
      <c r="I30" s="57"/>
      <c r="J30" s="58"/>
      <c r="K30" s="56"/>
      <c r="L30" s="68"/>
      <c r="M30" s="56"/>
      <c r="N30" s="40"/>
      <c r="O30" s="56"/>
      <c r="P30" s="110"/>
      <c r="Q30" s="65"/>
      <c r="R30" s="169"/>
      <c r="S30" s="190">
        <v>129</v>
      </c>
      <c r="T30" s="123">
        <f t="shared" si="15"/>
        <v>129</v>
      </c>
      <c r="U30" s="190"/>
      <c r="V30" s="123">
        <f t="shared" si="8"/>
        <v>129</v>
      </c>
    </row>
    <row r="31" spans="1:22" s="11" customFormat="1" ht="30">
      <c r="A31" s="111" t="s">
        <v>58</v>
      </c>
      <c r="B31" s="64" t="s">
        <v>63</v>
      </c>
      <c r="C31" s="54">
        <v>26500</v>
      </c>
      <c r="D31" s="55"/>
      <c r="E31" s="38">
        <f>C31+D31</f>
        <v>26500</v>
      </c>
      <c r="F31" s="62">
        <v>6900</v>
      </c>
      <c r="G31" s="40">
        <f t="shared" si="11"/>
        <v>33400</v>
      </c>
      <c r="H31" s="74"/>
      <c r="I31" s="74"/>
      <c r="J31" s="74"/>
      <c r="K31" s="62"/>
      <c r="L31" s="53">
        <f t="shared" si="9"/>
        <v>33400</v>
      </c>
      <c r="M31" s="62"/>
      <c r="N31" s="43">
        <f t="shared" si="12"/>
        <v>33400</v>
      </c>
      <c r="O31" s="62"/>
      <c r="P31" s="158">
        <f t="shared" si="13"/>
        <v>33400</v>
      </c>
      <c r="Q31" s="134">
        <v>200</v>
      </c>
      <c r="R31" s="169">
        <f t="shared" si="14"/>
        <v>33600</v>
      </c>
      <c r="S31" s="194">
        <v>-6500</v>
      </c>
      <c r="T31" s="123">
        <f t="shared" si="15"/>
        <v>27100</v>
      </c>
      <c r="U31" s="194"/>
      <c r="V31" s="123">
        <f t="shared" si="8"/>
        <v>27100</v>
      </c>
    </row>
    <row r="32" spans="1:22" s="4" customFormat="1" ht="30.75" customHeight="1">
      <c r="A32" s="124" t="s">
        <v>53</v>
      </c>
      <c r="B32" s="64" t="s">
        <v>85</v>
      </c>
      <c r="C32" s="33"/>
      <c r="D32" s="41">
        <v>22</v>
      </c>
      <c r="E32" s="38">
        <f>C32+D32</f>
        <v>22</v>
      </c>
      <c r="F32" s="75"/>
      <c r="G32" s="40">
        <f t="shared" si="11"/>
        <v>22</v>
      </c>
      <c r="H32" s="51"/>
      <c r="I32" s="51"/>
      <c r="J32" s="28"/>
      <c r="K32" s="75"/>
      <c r="L32" s="53">
        <f t="shared" si="9"/>
        <v>22</v>
      </c>
      <c r="M32" s="75"/>
      <c r="N32" s="43">
        <f t="shared" si="12"/>
        <v>22</v>
      </c>
      <c r="O32" s="75"/>
      <c r="P32" s="158">
        <f t="shared" si="13"/>
        <v>22</v>
      </c>
      <c r="Q32" s="137">
        <v>396</v>
      </c>
      <c r="R32" s="169">
        <f t="shared" si="14"/>
        <v>418</v>
      </c>
      <c r="S32" s="194">
        <v>22</v>
      </c>
      <c r="T32" s="123">
        <f t="shared" si="15"/>
        <v>440</v>
      </c>
      <c r="U32" s="194"/>
      <c r="V32" s="123">
        <f t="shared" si="8"/>
        <v>440</v>
      </c>
    </row>
    <row r="33" spans="1:22" s="2" customFormat="1" ht="45">
      <c r="A33" s="108" t="s">
        <v>62</v>
      </c>
      <c r="B33" s="64" t="s">
        <v>72</v>
      </c>
      <c r="C33" s="54"/>
      <c r="D33" s="55"/>
      <c r="E33" s="54"/>
      <c r="F33" s="72">
        <v>29000</v>
      </c>
      <c r="G33" s="73">
        <f t="shared" si="11"/>
        <v>29000</v>
      </c>
      <c r="H33" s="57"/>
      <c r="I33" s="57"/>
      <c r="J33" s="58"/>
      <c r="K33" s="72"/>
      <c r="L33" s="53">
        <f>G33+K33</f>
        <v>29000</v>
      </c>
      <c r="M33" s="72"/>
      <c r="N33" s="43">
        <f t="shared" si="12"/>
        <v>29000</v>
      </c>
      <c r="O33" s="72"/>
      <c r="P33" s="158">
        <f t="shared" si="13"/>
        <v>29000</v>
      </c>
      <c r="Q33" s="136"/>
      <c r="R33" s="169">
        <f t="shared" si="14"/>
        <v>29000</v>
      </c>
      <c r="S33" s="195"/>
      <c r="T33" s="110">
        <f t="shared" si="15"/>
        <v>29000</v>
      </c>
      <c r="U33" s="195"/>
      <c r="V33" s="110">
        <f t="shared" si="8"/>
        <v>29000</v>
      </c>
    </row>
    <row r="34" spans="1:26" s="2" customFormat="1" ht="29.25">
      <c r="A34" s="101" t="s">
        <v>9</v>
      </c>
      <c r="B34" s="30" t="s">
        <v>87</v>
      </c>
      <c r="C34" s="33">
        <f>C35+C40</f>
        <v>229367</v>
      </c>
      <c r="D34" s="50">
        <f>D35+D40</f>
        <v>0</v>
      </c>
      <c r="E34" s="33">
        <f>E35+E40</f>
        <v>229367</v>
      </c>
      <c r="F34" s="76">
        <f>F35+F40</f>
        <v>-252</v>
      </c>
      <c r="G34" s="33">
        <f>G35+G40</f>
        <v>229115</v>
      </c>
      <c r="H34" s="57"/>
      <c r="I34" s="57"/>
      <c r="J34" s="77">
        <f aca="true" t="shared" si="16" ref="J34:P34">J35+J40</f>
        <v>229367</v>
      </c>
      <c r="K34" s="76">
        <f t="shared" si="16"/>
        <v>0</v>
      </c>
      <c r="L34" s="36">
        <f t="shared" si="16"/>
        <v>229115</v>
      </c>
      <c r="M34" s="50">
        <f t="shared" si="16"/>
        <v>4.579</v>
      </c>
      <c r="N34" s="33">
        <f t="shared" si="16"/>
        <v>229119.579</v>
      </c>
      <c r="O34" s="76">
        <f t="shared" si="16"/>
        <v>0</v>
      </c>
      <c r="P34" s="100">
        <f t="shared" si="16"/>
        <v>229119.579</v>
      </c>
      <c r="Q34" s="138">
        <f aca="true" t="shared" si="17" ref="Q34:V34">Q35+Q40</f>
        <v>-2491</v>
      </c>
      <c r="R34" s="163">
        <f t="shared" si="17"/>
        <v>226628.579</v>
      </c>
      <c r="S34" s="196">
        <f t="shared" si="17"/>
        <v>274.4</v>
      </c>
      <c r="T34" s="100">
        <f t="shared" si="17"/>
        <v>226902.979</v>
      </c>
      <c r="U34" s="196">
        <f t="shared" si="17"/>
        <v>-6419</v>
      </c>
      <c r="V34" s="100">
        <f t="shared" si="17"/>
        <v>220483.979</v>
      </c>
      <c r="Z34" s="184"/>
    </row>
    <row r="35" spans="1:22" s="15" customFormat="1" ht="34.5" customHeight="1">
      <c r="A35" s="112" t="s">
        <v>3</v>
      </c>
      <c r="B35" s="30" t="s">
        <v>89</v>
      </c>
      <c r="C35" s="78">
        <f>SUM(C36:C39)</f>
        <v>22805</v>
      </c>
      <c r="D35" s="79">
        <f>SUM(D36:D39)</f>
        <v>0</v>
      </c>
      <c r="E35" s="78">
        <f>SUM(E36:E39)</f>
        <v>22805</v>
      </c>
      <c r="F35" s="80">
        <f>SUM(F36:F39)</f>
        <v>-252</v>
      </c>
      <c r="G35" s="78">
        <f>SUM(G36:G39)</f>
        <v>22553</v>
      </c>
      <c r="H35" s="81"/>
      <c r="I35" s="81"/>
      <c r="J35" s="82">
        <f>C37+C39</f>
        <v>22805</v>
      </c>
      <c r="K35" s="80">
        <f>SUM(K36:K39)</f>
        <v>0</v>
      </c>
      <c r="L35" s="83">
        <f t="shared" si="9"/>
        <v>22553</v>
      </c>
      <c r="M35" s="80">
        <f>SUM(M36:M39)</f>
        <v>4.579</v>
      </c>
      <c r="N35" s="84">
        <f>L35+M35</f>
        <v>22557.579</v>
      </c>
      <c r="O35" s="80">
        <f>SUM(O36:O39)</f>
        <v>0</v>
      </c>
      <c r="P35" s="113">
        <f>N35+O35</f>
        <v>22557.579</v>
      </c>
      <c r="Q35" s="139">
        <f>SUM(Q36:Q39)</f>
        <v>-2491</v>
      </c>
      <c r="R35" s="170">
        <f>P35+Q35</f>
        <v>20066.579</v>
      </c>
      <c r="S35" s="197">
        <f>SUM(S36:S39)</f>
        <v>244.4</v>
      </c>
      <c r="T35" s="113">
        <f>R35+S35</f>
        <v>20310.979000000003</v>
      </c>
      <c r="U35" s="197"/>
      <c r="V35" s="113">
        <f aca="true" t="shared" si="18" ref="V35:V43">T35+U35</f>
        <v>20310.979000000003</v>
      </c>
    </row>
    <row r="36" spans="1:22" s="2" customFormat="1" ht="30.75" customHeight="1">
      <c r="A36" s="16" t="s">
        <v>6</v>
      </c>
      <c r="B36" s="24" t="s">
        <v>88</v>
      </c>
      <c r="C36" s="54"/>
      <c r="D36" s="55"/>
      <c r="E36" s="54"/>
      <c r="F36" s="56"/>
      <c r="G36" s="54">
        <v>0</v>
      </c>
      <c r="H36" s="57"/>
      <c r="I36" s="57"/>
      <c r="J36" s="58"/>
      <c r="K36" s="56"/>
      <c r="L36" s="68">
        <f>G36+K36</f>
        <v>0</v>
      </c>
      <c r="M36" s="55">
        <v>4.579</v>
      </c>
      <c r="N36" s="43">
        <f>L36+M36</f>
        <v>4.579</v>
      </c>
      <c r="O36" s="56"/>
      <c r="P36" s="158">
        <f>N36+O36</f>
        <v>4.579</v>
      </c>
      <c r="Q36" s="65"/>
      <c r="R36" s="165">
        <f>P36+Q36</f>
        <v>4.579</v>
      </c>
      <c r="S36" s="190">
        <v>4.4</v>
      </c>
      <c r="T36" s="123">
        <f>R36+S36</f>
        <v>8.979</v>
      </c>
      <c r="U36" s="190"/>
      <c r="V36" s="123">
        <f t="shared" si="18"/>
        <v>8.979</v>
      </c>
    </row>
    <row r="37" spans="1:22" s="2" customFormat="1" ht="34.5" customHeight="1">
      <c r="A37" s="105" t="s">
        <v>16</v>
      </c>
      <c r="B37" s="24" t="s">
        <v>43</v>
      </c>
      <c r="C37" s="54">
        <v>5441</v>
      </c>
      <c r="D37" s="55"/>
      <c r="E37" s="38">
        <f>C37+D37</f>
        <v>5441</v>
      </c>
      <c r="F37" s="62">
        <v>-252</v>
      </c>
      <c r="G37" s="40">
        <f>E37+F37</f>
        <v>5189</v>
      </c>
      <c r="H37" s="57"/>
      <c r="I37" s="57"/>
      <c r="J37" s="58"/>
      <c r="K37" s="62"/>
      <c r="L37" s="53">
        <f t="shared" si="9"/>
        <v>5189</v>
      </c>
      <c r="M37" s="62"/>
      <c r="N37" s="43">
        <f>L37+M37</f>
        <v>5189</v>
      </c>
      <c r="O37" s="62"/>
      <c r="P37" s="158">
        <f>N37+O37</f>
        <v>5189</v>
      </c>
      <c r="Q37" s="134"/>
      <c r="R37" s="165">
        <f>P37+Q37</f>
        <v>5189</v>
      </c>
      <c r="S37" s="192"/>
      <c r="T37" s="103">
        <f>R37+S37</f>
        <v>5189</v>
      </c>
      <c r="U37" s="192"/>
      <c r="V37" s="103">
        <f t="shared" si="18"/>
        <v>5189</v>
      </c>
    </row>
    <row r="38" spans="1:22" s="2" customFormat="1" ht="30">
      <c r="A38" s="181" t="s">
        <v>92</v>
      </c>
      <c r="B38" s="24"/>
      <c r="C38" s="54"/>
      <c r="D38" s="55"/>
      <c r="E38" s="54"/>
      <c r="F38" s="56"/>
      <c r="G38" s="54"/>
      <c r="H38" s="57"/>
      <c r="I38" s="57"/>
      <c r="J38" s="58"/>
      <c r="K38" s="56"/>
      <c r="L38" s="68">
        <f t="shared" si="9"/>
        <v>0</v>
      </c>
      <c r="M38" s="56"/>
      <c r="N38" s="40">
        <f>I38+M38</f>
        <v>0</v>
      </c>
      <c r="O38" s="56"/>
      <c r="P38" s="158">
        <f>K38+O38</f>
        <v>0</v>
      </c>
      <c r="Q38" s="65"/>
      <c r="R38" s="169">
        <f>M38+Q38</f>
        <v>0</v>
      </c>
      <c r="S38" s="191">
        <v>240</v>
      </c>
      <c r="T38" s="110">
        <f>O38+S38</f>
        <v>240</v>
      </c>
      <c r="U38" s="191"/>
      <c r="V38" s="103">
        <f t="shared" si="18"/>
        <v>240</v>
      </c>
    </row>
    <row r="39" spans="1:22" s="2" customFormat="1" ht="60">
      <c r="A39" s="105" t="s">
        <v>17</v>
      </c>
      <c r="B39" s="24" t="s">
        <v>42</v>
      </c>
      <c r="C39" s="54">
        <v>17364</v>
      </c>
      <c r="D39" s="55"/>
      <c r="E39" s="38">
        <f>C39+D39</f>
        <v>17364</v>
      </c>
      <c r="F39" s="56"/>
      <c r="G39" s="38">
        <f>E39+F39</f>
        <v>17364</v>
      </c>
      <c r="H39" s="57"/>
      <c r="I39" s="57"/>
      <c r="J39" s="58"/>
      <c r="K39" s="56"/>
      <c r="L39" s="53">
        <f t="shared" si="9"/>
        <v>17364</v>
      </c>
      <c r="M39" s="56"/>
      <c r="N39" s="43">
        <f>L39+M39</f>
        <v>17364</v>
      </c>
      <c r="O39" s="56"/>
      <c r="P39" s="158">
        <f>N39+O39</f>
        <v>17364</v>
      </c>
      <c r="Q39" s="65">
        <v>-2491</v>
      </c>
      <c r="R39" s="165">
        <f>P39+Q39</f>
        <v>14873</v>
      </c>
      <c r="S39" s="190"/>
      <c r="T39" s="103">
        <f>R39+S39</f>
        <v>14873</v>
      </c>
      <c r="U39" s="190"/>
      <c r="V39" s="103">
        <f t="shared" si="18"/>
        <v>14873</v>
      </c>
    </row>
    <row r="40" spans="1:22" s="9" customFormat="1" ht="33" customHeight="1">
      <c r="A40" s="112" t="s">
        <v>4</v>
      </c>
      <c r="B40" s="30" t="s">
        <v>35</v>
      </c>
      <c r="C40" s="78">
        <f>SUM(C41:C43)</f>
        <v>206562</v>
      </c>
      <c r="D40" s="78">
        <f>SUM(D41:D43)</f>
        <v>0</v>
      </c>
      <c r="E40" s="78">
        <f>SUM(E41:E43)</f>
        <v>206562</v>
      </c>
      <c r="F40" s="78">
        <f>SUM(F41:F43)</f>
        <v>0</v>
      </c>
      <c r="G40" s="78">
        <f>SUM(G41:G43)</f>
        <v>206562</v>
      </c>
      <c r="H40" s="61"/>
      <c r="I40" s="61"/>
      <c r="J40" s="85">
        <f>C43+C41+C36+C42</f>
        <v>206562</v>
      </c>
      <c r="K40" s="80">
        <f>SUM(K41:K42)</f>
        <v>0</v>
      </c>
      <c r="L40" s="83">
        <f t="shared" si="9"/>
        <v>206562</v>
      </c>
      <c r="M40" s="79">
        <f>SUM(M41:M42)</f>
        <v>0</v>
      </c>
      <c r="N40" s="84">
        <f>L40+M40</f>
        <v>206562</v>
      </c>
      <c r="O40" s="80">
        <f>SUM(O41:O42)</f>
        <v>0</v>
      </c>
      <c r="P40" s="113">
        <f>N40+O40</f>
        <v>206562</v>
      </c>
      <c r="Q40" s="138">
        <f>SUM(Q41:Q43)</f>
        <v>0</v>
      </c>
      <c r="R40" s="170">
        <f>P40+Q40</f>
        <v>206562</v>
      </c>
      <c r="S40" s="196">
        <f>SUM(S41:S43)</f>
        <v>30</v>
      </c>
      <c r="T40" s="113">
        <f>R40+S40</f>
        <v>206592</v>
      </c>
      <c r="U40" s="196">
        <f>SUM(U41:U43)</f>
        <v>-6419</v>
      </c>
      <c r="V40" s="113">
        <f t="shared" si="18"/>
        <v>200173</v>
      </c>
    </row>
    <row r="41" spans="1:22" s="2" customFormat="1" ht="45">
      <c r="A41" s="102" t="s">
        <v>7</v>
      </c>
      <c r="B41" s="24" t="s">
        <v>39</v>
      </c>
      <c r="C41" s="54">
        <v>504</v>
      </c>
      <c r="D41" s="55"/>
      <c r="E41" s="38">
        <f>C41+D41</f>
        <v>504</v>
      </c>
      <c r="F41" s="56"/>
      <c r="G41" s="38">
        <f>E41+F41</f>
        <v>504</v>
      </c>
      <c r="H41" s="57"/>
      <c r="I41" s="57"/>
      <c r="J41" s="58"/>
      <c r="K41" s="56"/>
      <c r="L41" s="53">
        <f t="shared" si="9"/>
        <v>504</v>
      </c>
      <c r="M41" s="56"/>
      <c r="N41" s="43">
        <f>L41+M41</f>
        <v>504</v>
      </c>
      <c r="O41" s="56"/>
      <c r="P41" s="103">
        <f>N41+O41</f>
        <v>504</v>
      </c>
      <c r="Q41" s="65"/>
      <c r="R41" s="165">
        <f>P41+Q41</f>
        <v>504</v>
      </c>
      <c r="S41" s="190">
        <v>30</v>
      </c>
      <c r="T41" s="123">
        <f>R41+S41</f>
        <v>534</v>
      </c>
      <c r="U41" s="190"/>
      <c r="V41" s="123">
        <f t="shared" si="18"/>
        <v>534</v>
      </c>
    </row>
    <row r="42" spans="1:22" s="2" customFormat="1" ht="90">
      <c r="A42" s="105" t="s">
        <v>15</v>
      </c>
      <c r="B42" s="24" t="s">
        <v>40</v>
      </c>
      <c r="C42" s="54">
        <v>1</v>
      </c>
      <c r="D42" s="55"/>
      <c r="E42" s="38">
        <f>C42+D42</f>
        <v>1</v>
      </c>
      <c r="F42" s="56"/>
      <c r="G42" s="38">
        <f>E42+F42</f>
        <v>1</v>
      </c>
      <c r="H42" s="57"/>
      <c r="I42" s="57"/>
      <c r="J42" s="58"/>
      <c r="K42" s="56"/>
      <c r="L42" s="53">
        <f t="shared" si="9"/>
        <v>1</v>
      </c>
      <c r="M42" s="56"/>
      <c r="N42" s="43">
        <f>L42+M42</f>
        <v>1</v>
      </c>
      <c r="O42" s="56"/>
      <c r="P42" s="103">
        <f>N42+O42</f>
        <v>1</v>
      </c>
      <c r="Q42" s="65"/>
      <c r="R42" s="165">
        <f>P42+Q42</f>
        <v>1</v>
      </c>
      <c r="S42" s="190"/>
      <c r="T42" s="103">
        <f>R42+S42</f>
        <v>1</v>
      </c>
      <c r="U42" s="190"/>
      <c r="V42" s="103">
        <f t="shared" si="18"/>
        <v>1</v>
      </c>
    </row>
    <row r="43" spans="1:22" s="2" customFormat="1" ht="78.75" customHeight="1">
      <c r="A43" s="105" t="s">
        <v>21</v>
      </c>
      <c r="B43" s="24" t="s">
        <v>41</v>
      </c>
      <c r="C43" s="54">
        <v>206057</v>
      </c>
      <c r="D43" s="55"/>
      <c r="E43" s="38">
        <f>C43+D43</f>
        <v>206057</v>
      </c>
      <c r="F43" s="56"/>
      <c r="G43" s="38">
        <f>E43+F43</f>
        <v>206057</v>
      </c>
      <c r="H43" s="57"/>
      <c r="I43" s="57"/>
      <c r="J43" s="58"/>
      <c r="K43" s="56"/>
      <c r="L43" s="53">
        <f>G43+K43</f>
        <v>206057</v>
      </c>
      <c r="M43" s="56"/>
      <c r="N43" s="43">
        <f>L43+M43</f>
        <v>206057</v>
      </c>
      <c r="O43" s="56"/>
      <c r="P43" s="103">
        <f>N43+O43</f>
        <v>206057</v>
      </c>
      <c r="Q43" s="65"/>
      <c r="R43" s="165">
        <f>P43+Q43</f>
        <v>206057</v>
      </c>
      <c r="S43" s="190"/>
      <c r="T43" s="103">
        <f>R43+S43</f>
        <v>206057</v>
      </c>
      <c r="U43" s="190">
        <v>-6419</v>
      </c>
      <c r="V43" s="103">
        <f t="shared" si="18"/>
        <v>199638</v>
      </c>
    </row>
    <row r="44" spans="1:22" s="2" customFormat="1" ht="18" customHeight="1">
      <c r="A44" s="115" t="s">
        <v>1</v>
      </c>
      <c r="B44" s="30" t="s">
        <v>44</v>
      </c>
      <c r="C44" s="33">
        <f>SUM(C45:C53)</f>
        <v>16541</v>
      </c>
      <c r="D44" s="50">
        <f>SUM(D45:D53)</f>
        <v>0</v>
      </c>
      <c r="E44" s="33">
        <f>SUM(E45:E53)</f>
        <v>16541</v>
      </c>
      <c r="F44" s="76">
        <f>SUM(F45:F53)</f>
        <v>208</v>
      </c>
      <c r="G44" s="33">
        <f>SUM(G45:G53)</f>
        <v>16749</v>
      </c>
      <c r="H44" s="57"/>
      <c r="I44" s="57"/>
      <c r="J44" s="77">
        <f>C45+C46+C47+C48+C49+C52</f>
        <v>16541</v>
      </c>
      <c r="K44" s="76">
        <f aca="true" t="shared" si="19" ref="K44:P44">SUM(K45:K53)</f>
        <v>0</v>
      </c>
      <c r="L44" s="36">
        <f t="shared" si="19"/>
        <v>16749</v>
      </c>
      <c r="M44" s="76">
        <f t="shared" si="19"/>
        <v>0</v>
      </c>
      <c r="N44" s="33">
        <f t="shared" si="19"/>
        <v>16749</v>
      </c>
      <c r="O44" s="76">
        <f t="shared" si="19"/>
        <v>0</v>
      </c>
      <c r="P44" s="100">
        <f t="shared" si="19"/>
        <v>16749</v>
      </c>
      <c r="Q44" s="138">
        <f aca="true" t="shared" si="20" ref="Q44:V44">SUM(Q45:Q53)</f>
        <v>495</v>
      </c>
      <c r="R44" s="163">
        <f t="shared" si="20"/>
        <v>17244</v>
      </c>
      <c r="S44" s="196">
        <f t="shared" si="20"/>
        <v>1477</v>
      </c>
      <c r="T44" s="100">
        <f t="shared" si="20"/>
        <v>18721</v>
      </c>
      <c r="U44" s="196">
        <f t="shared" si="20"/>
        <v>0</v>
      </c>
      <c r="V44" s="100">
        <f t="shared" si="20"/>
        <v>18721</v>
      </c>
    </row>
    <row r="45" spans="1:22" s="2" customFormat="1" ht="30" hidden="1">
      <c r="A45" s="181" t="s">
        <v>93</v>
      </c>
      <c r="B45" s="24"/>
      <c r="C45" s="54"/>
      <c r="D45" s="55"/>
      <c r="E45" s="54"/>
      <c r="F45" s="56"/>
      <c r="G45" s="54"/>
      <c r="H45" s="57"/>
      <c r="I45" s="57"/>
      <c r="J45" s="58"/>
      <c r="K45" s="56"/>
      <c r="L45" s="86"/>
      <c r="M45" s="56"/>
      <c r="N45" s="54"/>
      <c r="O45" s="56"/>
      <c r="P45" s="114"/>
      <c r="Q45" s="65"/>
      <c r="R45" s="171"/>
      <c r="S45" s="190"/>
      <c r="T45" s="123">
        <f>R45+S45</f>
        <v>0</v>
      </c>
      <c r="U45" s="190"/>
      <c r="V45" s="123">
        <f>T45+U45</f>
        <v>0</v>
      </c>
    </row>
    <row r="46" spans="1:22" s="10" customFormat="1" ht="45">
      <c r="A46" s="105" t="s">
        <v>27</v>
      </c>
      <c r="B46" s="24" t="s">
        <v>59</v>
      </c>
      <c r="C46" s="54">
        <v>125</v>
      </c>
      <c r="D46" s="55"/>
      <c r="E46" s="38">
        <f>C46+D46</f>
        <v>125</v>
      </c>
      <c r="F46" s="62">
        <v>158</v>
      </c>
      <c r="G46" s="40">
        <f>E46+F46</f>
        <v>283</v>
      </c>
      <c r="H46" s="66"/>
      <c r="I46" s="66"/>
      <c r="J46" s="67"/>
      <c r="K46" s="62"/>
      <c r="L46" s="53">
        <f aca="true" t="shared" si="21" ref="L46:L52">G46+K46</f>
        <v>283</v>
      </c>
      <c r="M46" s="62"/>
      <c r="N46" s="43">
        <f>L46+M46</f>
        <v>283</v>
      </c>
      <c r="O46" s="62"/>
      <c r="P46" s="103">
        <f>N46+O46</f>
        <v>283</v>
      </c>
      <c r="Q46" s="134"/>
      <c r="R46" s="165">
        <f>P46+Q46</f>
        <v>283</v>
      </c>
      <c r="S46" s="192"/>
      <c r="T46" s="103">
        <f>R46+S46</f>
        <v>283</v>
      </c>
      <c r="U46" s="192"/>
      <c r="V46" s="103">
        <f>T46+U46</f>
        <v>283</v>
      </c>
    </row>
    <row r="47" spans="1:22" s="2" customFormat="1" ht="30">
      <c r="A47" s="108" t="s">
        <v>25</v>
      </c>
      <c r="B47" s="24" t="s">
        <v>45</v>
      </c>
      <c r="C47" s="54">
        <v>2436</v>
      </c>
      <c r="D47" s="55"/>
      <c r="E47" s="38">
        <f>C47+D47</f>
        <v>2436</v>
      </c>
      <c r="F47" s="56"/>
      <c r="G47" s="38">
        <f>E47+F47</f>
        <v>2436</v>
      </c>
      <c r="H47" s="57"/>
      <c r="I47" s="57"/>
      <c r="J47" s="58"/>
      <c r="K47" s="56"/>
      <c r="L47" s="53">
        <f t="shared" si="21"/>
        <v>2436</v>
      </c>
      <c r="M47" s="56"/>
      <c r="N47" s="43">
        <f>L47+M47</f>
        <v>2436</v>
      </c>
      <c r="O47" s="56"/>
      <c r="P47" s="103">
        <f>N47+O47</f>
        <v>2436</v>
      </c>
      <c r="Q47" s="65"/>
      <c r="R47" s="165">
        <f>P47+Q47</f>
        <v>2436</v>
      </c>
      <c r="S47" s="190"/>
      <c r="T47" s="123">
        <f>R47+S47</f>
        <v>2436</v>
      </c>
      <c r="U47" s="190"/>
      <c r="V47" s="123">
        <f>T47+U47</f>
        <v>2436</v>
      </c>
    </row>
    <row r="48" spans="1:22" s="2" customFormat="1" ht="29.25" customHeight="1">
      <c r="A48" s="108" t="s">
        <v>31</v>
      </c>
      <c r="B48" s="24" t="s">
        <v>46</v>
      </c>
      <c r="C48" s="54">
        <v>5983</v>
      </c>
      <c r="D48" s="55"/>
      <c r="E48" s="38">
        <f>C48+D48</f>
        <v>5983</v>
      </c>
      <c r="F48" s="62">
        <v>50</v>
      </c>
      <c r="G48" s="40">
        <f>E48+F48</f>
        <v>6033</v>
      </c>
      <c r="H48" s="57"/>
      <c r="I48" s="57"/>
      <c r="J48" s="58"/>
      <c r="K48" s="62"/>
      <c r="L48" s="53">
        <f t="shared" si="21"/>
        <v>6033</v>
      </c>
      <c r="M48" s="62"/>
      <c r="N48" s="43">
        <f>L48+M48</f>
        <v>6033</v>
      </c>
      <c r="O48" s="62"/>
      <c r="P48" s="103">
        <f>N48+O48</f>
        <v>6033</v>
      </c>
      <c r="Q48" s="134"/>
      <c r="R48" s="165">
        <f>P48+Q48</f>
        <v>6033</v>
      </c>
      <c r="S48" s="192"/>
      <c r="T48" s="123">
        <f>R48+S48</f>
        <v>6033</v>
      </c>
      <c r="U48" s="192"/>
      <c r="V48" s="123">
        <f>T48+U48</f>
        <v>6033</v>
      </c>
    </row>
    <row r="49" spans="1:22" s="11" customFormat="1" ht="29.25" customHeight="1">
      <c r="A49" s="111" t="s">
        <v>26</v>
      </c>
      <c r="B49" s="24" t="s">
        <v>47</v>
      </c>
      <c r="C49" s="54">
        <v>7378</v>
      </c>
      <c r="D49" s="55"/>
      <c r="E49" s="38">
        <f>C49+D49</f>
        <v>7378</v>
      </c>
      <c r="F49" s="56"/>
      <c r="G49" s="38">
        <f>E49+F49</f>
        <v>7378</v>
      </c>
      <c r="H49" s="74"/>
      <c r="I49" s="74"/>
      <c r="J49" s="74"/>
      <c r="K49" s="56"/>
      <c r="L49" s="53">
        <f t="shared" si="21"/>
        <v>7378</v>
      </c>
      <c r="M49" s="56"/>
      <c r="N49" s="43">
        <f>L49+M49</f>
        <v>7378</v>
      </c>
      <c r="O49" s="56"/>
      <c r="P49" s="103">
        <f>N49+O49</f>
        <v>7378</v>
      </c>
      <c r="Q49" s="65"/>
      <c r="R49" s="165">
        <f>P49+Q49</f>
        <v>7378</v>
      </c>
      <c r="S49" s="190"/>
      <c r="T49" s="103">
        <f>R49+S49</f>
        <v>7378</v>
      </c>
      <c r="U49" s="190"/>
      <c r="V49" s="103">
        <f>T49+U49</f>
        <v>7378</v>
      </c>
    </row>
    <row r="50" spans="1:22" s="11" customFormat="1" ht="30" hidden="1">
      <c r="A50" s="108" t="s">
        <v>13</v>
      </c>
      <c r="B50" s="24"/>
      <c r="C50" s="87"/>
      <c r="D50" s="88"/>
      <c r="E50" s="87"/>
      <c r="F50" s="89"/>
      <c r="G50" s="87"/>
      <c r="H50" s="74"/>
      <c r="I50" s="74"/>
      <c r="J50" s="74"/>
      <c r="K50" s="89"/>
      <c r="L50" s="53">
        <f t="shared" si="21"/>
        <v>0</v>
      </c>
      <c r="M50" s="89"/>
      <c r="N50" s="90">
        <f>I50+M50</f>
        <v>0</v>
      </c>
      <c r="O50" s="89"/>
      <c r="P50" s="116">
        <f>K50+O50</f>
        <v>0</v>
      </c>
      <c r="Q50" s="140"/>
      <c r="R50" s="172">
        <f>M50+Q50</f>
        <v>0</v>
      </c>
      <c r="S50" s="198"/>
      <c r="T50" s="116">
        <f>O50+S50</f>
        <v>0</v>
      </c>
      <c r="U50" s="198"/>
      <c r="V50" s="116">
        <f>Q50+U50</f>
        <v>0</v>
      </c>
    </row>
    <row r="51" spans="1:22" s="11" customFormat="1" ht="45" hidden="1">
      <c r="A51" s="108" t="s">
        <v>14</v>
      </c>
      <c r="B51" s="24"/>
      <c r="C51" s="87"/>
      <c r="D51" s="88"/>
      <c r="E51" s="87"/>
      <c r="F51" s="89"/>
      <c r="G51" s="87"/>
      <c r="H51" s="74"/>
      <c r="I51" s="74"/>
      <c r="J51" s="74"/>
      <c r="K51" s="89"/>
      <c r="L51" s="53">
        <f t="shared" si="21"/>
        <v>0</v>
      </c>
      <c r="M51" s="89"/>
      <c r="N51" s="90">
        <f>I51+M51</f>
        <v>0</v>
      </c>
      <c r="O51" s="89"/>
      <c r="P51" s="116">
        <f>K51+O51</f>
        <v>0</v>
      </c>
      <c r="Q51" s="140"/>
      <c r="R51" s="172">
        <f>M51+Q51</f>
        <v>0</v>
      </c>
      <c r="S51" s="198"/>
      <c r="T51" s="116">
        <f>O51+S51</f>
        <v>0</v>
      </c>
      <c r="U51" s="198"/>
      <c r="V51" s="116">
        <f>Q51+U51</f>
        <v>0</v>
      </c>
    </row>
    <row r="52" spans="1:22" s="11" customFormat="1" ht="30">
      <c r="A52" s="108" t="s">
        <v>8</v>
      </c>
      <c r="B52" s="24" t="s">
        <v>48</v>
      </c>
      <c r="C52" s="87">
        <v>619</v>
      </c>
      <c r="D52" s="88"/>
      <c r="E52" s="38">
        <f>C52+D52</f>
        <v>619</v>
      </c>
      <c r="F52" s="89"/>
      <c r="G52" s="38">
        <f>E52+F52</f>
        <v>619</v>
      </c>
      <c r="H52" s="74"/>
      <c r="I52" s="74"/>
      <c r="J52" s="74"/>
      <c r="K52" s="89"/>
      <c r="L52" s="53">
        <f t="shared" si="21"/>
        <v>619</v>
      </c>
      <c r="M52" s="89"/>
      <c r="N52" s="43">
        <f>L52+M52</f>
        <v>619</v>
      </c>
      <c r="O52" s="89"/>
      <c r="P52" s="103">
        <f>N52+O52</f>
        <v>619</v>
      </c>
      <c r="Q52" s="140"/>
      <c r="R52" s="165">
        <f>P52+Q52</f>
        <v>619</v>
      </c>
      <c r="S52" s="198"/>
      <c r="T52" s="103">
        <f>R52+S52</f>
        <v>619</v>
      </c>
      <c r="U52" s="198"/>
      <c r="V52" s="103">
        <f>T52+U52</f>
        <v>619</v>
      </c>
    </row>
    <row r="53" spans="1:22" s="3" customFormat="1" ht="48" customHeight="1" thickBot="1">
      <c r="A53" s="182" t="s">
        <v>90</v>
      </c>
      <c r="B53" s="117" t="s">
        <v>86</v>
      </c>
      <c r="C53" s="149"/>
      <c r="D53" s="150"/>
      <c r="E53" s="149"/>
      <c r="F53" s="151"/>
      <c r="G53" s="149"/>
      <c r="H53" s="152"/>
      <c r="I53" s="152"/>
      <c r="J53" s="153"/>
      <c r="K53" s="151"/>
      <c r="L53" s="154">
        <f>G53+K53</f>
        <v>0</v>
      </c>
      <c r="M53" s="151"/>
      <c r="N53" s="155">
        <f>I53+M53</f>
        <v>0</v>
      </c>
      <c r="O53" s="151"/>
      <c r="P53" s="156">
        <f>K53+O53</f>
        <v>0</v>
      </c>
      <c r="Q53" s="157">
        <v>495</v>
      </c>
      <c r="R53" s="173">
        <f>M53+Q53</f>
        <v>495</v>
      </c>
      <c r="S53" s="199">
        <v>1477</v>
      </c>
      <c r="T53" s="156">
        <f>R53+S53</f>
        <v>1972</v>
      </c>
      <c r="U53" s="199"/>
      <c r="V53" s="156">
        <f>T53+U53</f>
        <v>1972</v>
      </c>
    </row>
    <row r="54" spans="1:22" s="3" customFormat="1" ht="15">
      <c r="A54" s="1"/>
      <c r="B54" s="14"/>
      <c r="C54" s="1"/>
      <c r="D54" s="1"/>
      <c r="E54" s="1"/>
      <c r="F54" s="1"/>
      <c r="G54" s="1"/>
      <c r="J54" s="8"/>
      <c r="K54" s="1"/>
      <c r="L54" s="1"/>
      <c r="M54" s="1"/>
      <c r="N54" s="19"/>
      <c r="O54" s="1"/>
      <c r="P54" s="19"/>
      <c r="Q54" s="132"/>
      <c r="R54" s="19"/>
      <c r="S54" s="132"/>
      <c r="T54" s="19"/>
      <c r="U54" s="132"/>
      <c r="V54" s="19"/>
    </row>
    <row r="55" spans="1:22" s="3" customFormat="1" ht="15">
      <c r="A55" s="1"/>
      <c r="B55" s="14"/>
      <c r="C55" s="1"/>
      <c r="D55" s="1"/>
      <c r="E55" s="1"/>
      <c r="F55" s="1"/>
      <c r="G55" s="1"/>
      <c r="J55" s="8"/>
      <c r="K55" s="1"/>
      <c r="L55" s="1"/>
      <c r="M55" s="1"/>
      <c r="N55" s="19"/>
      <c r="O55" s="1"/>
      <c r="P55" s="19"/>
      <c r="Q55" s="133"/>
      <c r="R55" s="19"/>
      <c r="S55" s="133"/>
      <c r="T55" s="19"/>
      <c r="U55" s="133"/>
      <c r="V55" s="19"/>
    </row>
    <row r="56" spans="1:22" s="2" customFormat="1" ht="15">
      <c r="A56" s="1"/>
      <c r="B56" s="14"/>
      <c r="C56" s="1"/>
      <c r="D56" s="1"/>
      <c r="E56" s="1"/>
      <c r="F56" s="1"/>
      <c r="G56" s="1"/>
      <c r="J56" s="7"/>
      <c r="K56" s="1"/>
      <c r="L56" s="1"/>
      <c r="M56" s="1"/>
      <c r="N56" s="19"/>
      <c r="O56" s="1"/>
      <c r="P56" s="19"/>
      <c r="Q56" s="1"/>
      <c r="R56" s="19"/>
      <c r="S56" s="1"/>
      <c r="T56" s="19"/>
      <c r="U56" s="1"/>
      <c r="V56" s="19"/>
    </row>
    <row r="57" spans="1:22" s="2" customFormat="1" ht="15">
      <c r="A57" s="1"/>
      <c r="B57" s="14"/>
      <c r="C57" s="1"/>
      <c r="D57" s="1"/>
      <c r="E57" s="1"/>
      <c r="F57" s="1"/>
      <c r="G57" s="1"/>
      <c r="J57" s="7"/>
      <c r="K57" s="1"/>
      <c r="L57" s="1"/>
      <c r="M57" s="1"/>
      <c r="N57" s="19"/>
      <c r="O57" s="1"/>
      <c r="P57" s="19"/>
      <c r="Q57" s="1"/>
      <c r="R57" s="19"/>
      <c r="S57" s="1"/>
      <c r="T57" s="19"/>
      <c r="U57" s="1"/>
      <c r="V57" s="19"/>
    </row>
    <row r="58" spans="1:22" s="2" customFormat="1" ht="15">
      <c r="A58" s="1"/>
      <c r="B58" s="14"/>
      <c r="C58" s="1"/>
      <c r="D58" s="1"/>
      <c r="E58" s="1"/>
      <c r="F58" s="1"/>
      <c r="G58" s="1"/>
      <c r="J58" s="7"/>
      <c r="K58" s="1"/>
      <c r="L58" s="1"/>
      <c r="M58" s="1"/>
      <c r="N58" s="19"/>
      <c r="O58" s="1"/>
      <c r="P58" s="19"/>
      <c r="Q58" s="1"/>
      <c r="R58" s="19"/>
      <c r="S58" s="1"/>
      <c r="T58" s="19"/>
      <c r="U58" s="1"/>
      <c r="V58" s="19"/>
    </row>
    <row r="59" spans="1:22" s="2" customFormat="1" ht="15">
      <c r="A59" s="1"/>
      <c r="B59" s="14"/>
      <c r="C59" s="1"/>
      <c r="D59" s="1"/>
      <c r="E59" s="1"/>
      <c r="F59" s="1"/>
      <c r="G59" s="1"/>
      <c r="J59" s="7"/>
      <c r="K59" s="1"/>
      <c r="L59" s="1"/>
      <c r="M59" s="1"/>
      <c r="N59" s="19"/>
      <c r="O59" s="1"/>
      <c r="P59" s="19"/>
      <c r="Q59" s="1"/>
      <c r="R59" s="19"/>
      <c r="S59" s="1"/>
      <c r="T59" s="19"/>
      <c r="U59" s="1"/>
      <c r="V59" s="19"/>
    </row>
    <row r="60" spans="1:22" s="2" customFormat="1" ht="15">
      <c r="A60" s="1"/>
      <c r="B60" s="14"/>
      <c r="C60" s="1"/>
      <c r="D60" s="1"/>
      <c r="E60" s="1"/>
      <c r="F60" s="1"/>
      <c r="G60" s="1"/>
      <c r="J60" s="7"/>
      <c r="K60" s="1"/>
      <c r="L60" s="1"/>
      <c r="M60" s="1"/>
      <c r="N60" s="19"/>
      <c r="O60" s="1"/>
      <c r="P60" s="19"/>
      <c r="Q60" s="1"/>
      <c r="R60" s="19"/>
      <c r="S60" s="1"/>
      <c r="T60" s="19"/>
      <c r="U60" s="1"/>
      <c r="V60" s="19"/>
    </row>
    <row r="61" spans="1:22" s="2" customFormat="1" ht="15">
      <c r="A61" s="1"/>
      <c r="B61" s="14"/>
      <c r="C61" s="1"/>
      <c r="D61" s="1"/>
      <c r="E61" s="1"/>
      <c r="F61" s="1"/>
      <c r="G61" s="1"/>
      <c r="J61" s="7"/>
      <c r="K61" s="1"/>
      <c r="L61" s="1"/>
      <c r="M61" s="1"/>
      <c r="N61" s="19"/>
      <c r="O61" s="1"/>
      <c r="P61" s="19"/>
      <c r="Q61" s="1"/>
      <c r="R61" s="19"/>
      <c r="S61" s="1"/>
      <c r="T61" s="19"/>
      <c r="U61" s="1"/>
      <c r="V61" s="19"/>
    </row>
    <row r="62" spans="1:22" s="2" customFormat="1" ht="15">
      <c r="A62" s="1"/>
      <c r="B62" s="14"/>
      <c r="C62" s="13"/>
      <c r="D62" s="13"/>
      <c r="E62" s="13"/>
      <c r="F62" s="13"/>
      <c r="G62" s="13"/>
      <c r="J62" s="7"/>
      <c r="K62" s="13"/>
      <c r="L62" s="13"/>
      <c r="M62" s="13"/>
      <c r="N62" s="20"/>
      <c r="O62" s="13"/>
      <c r="P62" s="20"/>
      <c r="Q62" s="13"/>
      <c r="R62" s="20"/>
      <c r="S62" s="13"/>
      <c r="T62" s="20"/>
      <c r="U62" s="13"/>
      <c r="V62" s="20"/>
    </row>
    <row r="63" spans="1:22" s="2" customFormat="1" ht="15">
      <c r="A63" s="1"/>
      <c r="B63" s="14"/>
      <c r="C63" s="13"/>
      <c r="D63" s="13"/>
      <c r="E63" s="13"/>
      <c r="F63" s="13"/>
      <c r="G63" s="13"/>
      <c r="J63" s="7"/>
      <c r="K63" s="13"/>
      <c r="L63" s="13"/>
      <c r="M63" s="13"/>
      <c r="N63" s="20"/>
      <c r="O63" s="13"/>
      <c r="P63" s="20"/>
      <c r="Q63" s="13"/>
      <c r="R63" s="20"/>
      <c r="S63" s="13"/>
      <c r="T63" s="20"/>
      <c r="U63" s="13"/>
      <c r="V63" s="20"/>
    </row>
    <row r="64" spans="1:22" s="2" customFormat="1" ht="15">
      <c r="A64" s="1"/>
      <c r="B64" s="14"/>
      <c r="C64" s="13"/>
      <c r="D64" s="13"/>
      <c r="E64" s="13"/>
      <c r="F64" s="13"/>
      <c r="G64" s="13"/>
      <c r="J64" s="7"/>
      <c r="K64" s="13"/>
      <c r="L64" s="13"/>
      <c r="M64" s="13"/>
      <c r="N64" s="20"/>
      <c r="O64" s="13"/>
      <c r="P64" s="20"/>
      <c r="Q64" s="13"/>
      <c r="R64" s="20"/>
      <c r="S64" s="13"/>
      <c r="T64" s="20"/>
      <c r="U64" s="13"/>
      <c r="V64" s="20"/>
    </row>
    <row r="65" spans="1:22" s="2" customFormat="1" ht="15">
      <c r="A65" s="1"/>
      <c r="B65" s="14"/>
      <c r="C65" s="13"/>
      <c r="D65" s="13"/>
      <c r="E65" s="13"/>
      <c r="F65" s="13"/>
      <c r="G65" s="13"/>
      <c r="J65" s="7"/>
      <c r="K65" s="13"/>
      <c r="L65" s="13"/>
      <c r="M65" s="13"/>
      <c r="N65" s="20"/>
      <c r="O65" s="13"/>
      <c r="P65" s="20"/>
      <c r="Q65" s="13"/>
      <c r="R65" s="20"/>
      <c r="S65" s="13"/>
      <c r="T65" s="20"/>
      <c r="U65" s="13"/>
      <c r="V65" s="20"/>
    </row>
    <row r="66" spans="1:22" s="2" customFormat="1" ht="15">
      <c r="A66" s="1"/>
      <c r="B66" s="14"/>
      <c r="C66" s="13"/>
      <c r="D66" s="13"/>
      <c r="E66" s="13"/>
      <c r="F66" s="13"/>
      <c r="G66" s="13"/>
      <c r="J66" s="7"/>
      <c r="K66" s="13"/>
      <c r="L66" s="13"/>
      <c r="M66" s="13"/>
      <c r="N66" s="20"/>
      <c r="O66" s="13"/>
      <c r="P66" s="20"/>
      <c r="Q66" s="13"/>
      <c r="R66" s="20"/>
      <c r="S66" s="13"/>
      <c r="T66" s="20"/>
      <c r="U66" s="13"/>
      <c r="V66" s="20"/>
    </row>
    <row r="67" spans="1:22" s="2" customFormat="1" ht="15">
      <c r="A67" s="1"/>
      <c r="B67" s="14"/>
      <c r="C67" s="13"/>
      <c r="D67" s="13"/>
      <c r="E67" s="13"/>
      <c r="F67" s="13"/>
      <c r="G67" s="13"/>
      <c r="J67" s="7"/>
      <c r="K67" s="13"/>
      <c r="L67" s="13"/>
      <c r="M67" s="13"/>
      <c r="N67" s="20"/>
      <c r="O67" s="13"/>
      <c r="P67" s="20"/>
      <c r="Q67" s="13"/>
      <c r="R67" s="20"/>
      <c r="S67" s="13"/>
      <c r="T67" s="20"/>
      <c r="U67" s="13"/>
      <c r="V67" s="20"/>
    </row>
    <row r="68" spans="1:22" s="2" customFormat="1" ht="15">
      <c r="A68" s="1"/>
      <c r="B68" s="14"/>
      <c r="C68" s="13"/>
      <c r="D68" s="13"/>
      <c r="E68" s="13"/>
      <c r="F68" s="13"/>
      <c r="G68" s="13"/>
      <c r="J68" s="7"/>
      <c r="K68" s="13"/>
      <c r="L68" s="13"/>
      <c r="M68" s="13"/>
      <c r="N68" s="20"/>
      <c r="O68" s="13"/>
      <c r="P68" s="20"/>
      <c r="Q68" s="13"/>
      <c r="R68" s="20"/>
      <c r="S68" s="13"/>
      <c r="T68" s="20"/>
      <c r="U68" s="13"/>
      <c r="V68" s="20"/>
    </row>
    <row r="69" spans="1:22" s="2" customFormat="1" ht="15">
      <c r="A69" s="1"/>
      <c r="B69" s="14"/>
      <c r="C69" s="13"/>
      <c r="D69" s="13"/>
      <c r="E69" s="13"/>
      <c r="F69" s="13"/>
      <c r="G69" s="13"/>
      <c r="J69" s="7"/>
      <c r="K69" s="13"/>
      <c r="L69" s="13"/>
      <c r="M69" s="13"/>
      <c r="N69" s="20"/>
      <c r="O69" s="13"/>
      <c r="P69" s="20"/>
      <c r="Q69" s="13"/>
      <c r="R69" s="20"/>
      <c r="S69" s="13"/>
      <c r="T69" s="20"/>
      <c r="U69" s="13"/>
      <c r="V69" s="20"/>
    </row>
    <row r="70" spans="1:22" s="2" customFormat="1" ht="15">
      <c r="A70" s="1"/>
      <c r="B70" s="14"/>
      <c r="C70" s="13"/>
      <c r="D70" s="13"/>
      <c r="E70" s="13"/>
      <c r="F70" s="13"/>
      <c r="G70" s="13"/>
      <c r="J70" s="7"/>
      <c r="K70" s="13"/>
      <c r="L70" s="13"/>
      <c r="M70" s="13"/>
      <c r="N70" s="20"/>
      <c r="O70" s="13"/>
      <c r="P70" s="20"/>
      <c r="Q70" s="13"/>
      <c r="R70" s="20"/>
      <c r="S70" s="13"/>
      <c r="T70" s="20"/>
      <c r="U70" s="13"/>
      <c r="V70" s="20"/>
    </row>
    <row r="71" spans="1:22" s="2" customFormat="1" ht="15">
      <c r="A71" s="1"/>
      <c r="B71" s="14"/>
      <c r="C71" s="13"/>
      <c r="D71" s="13"/>
      <c r="E71" s="13"/>
      <c r="F71" s="13"/>
      <c r="G71" s="13"/>
      <c r="J71" s="7"/>
      <c r="K71" s="13"/>
      <c r="L71" s="13"/>
      <c r="M71" s="13"/>
      <c r="N71" s="20"/>
      <c r="O71" s="13"/>
      <c r="P71" s="20"/>
      <c r="Q71" s="13"/>
      <c r="R71" s="20"/>
      <c r="S71" s="13"/>
      <c r="T71" s="20"/>
      <c r="U71" s="13"/>
      <c r="V71" s="20"/>
    </row>
    <row r="72" spans="1:22" s="2" customFormat="1" ht="15">
      <c r="A72" s="1"/>
      <c r="B72" s="14"/>
      <c r="C72" s="13"/>
      <c r="D72" s="13"/>
      <c r="E72" s="13"/>
      <c r="F72" s="13"/>
      <c r="G72" s="13"/>
      <c r="J72" s="7"/>
      <c r="K72" s="13"/>
      <c r="L72" s="13"/>
      <c r="M72" s="13"/>
      <c r="N72" s="20"/>
      <c r="O72" s="13"/>
      <c r="P72" s="20"/>
      <c r="Q72" s="13"/>
      <c r="R72" s="20"/>
      <c r="S72" s="13"/>
      <c r="T72" s="20"/>
      <c r="U72" s="13"/>
      <c r="V72" s="20"/>
    </row>
    <row r="73" spans="1:22" s="2" customFormat="1" ht="15">
      <c r="A73" s="1"/>
      <c r="B73" s="14"/>
      <c r="C73" s="13"/>
      <c r="D73" s="13"/>
      <c r="E73" s="13"/>
      <c r="F73" s="13"/>
      <c r="G73" s="13"/>
      <c r="J73" s="7"/>
      <c r="K73" s="13"/>
      <c r="L73" s="13"/>
      <c r="M73" s="13"/>
      <c r="N73" s="20"/>
      <c r="O73" s="13"/>
      <c r="P73" s="20"/>
      <c r="Q73" s="13"/>
      <c r="R73" s="20"/>
      <c r="S73" s="13"/>
      <c r="T73" s="20"/>
      <c r="U73" s="13"/>
      <c r="V73" s="20"/>
    </row>
    <row r="74" spans="1:22" s="2" customFormat="1" ht="15">
      <c r="A74" s="1"/>
      <c r="B74" s="14"/>
      <c r="C74" s="13"/>
      <c r="D74" s="13"/>
      <c r="E74" s="13"/>
      <c r="F74" s="13"/>
      <c r="G74" s="13"/>
      <c r="J74" s="7"/>
      <c r="K74" s="13"/>
      <c r="L74" s="13"/>
      <c r="M74" s="13"/>
      <c r="N74" s="20"/>
      <c r="O74" s="13"/>
      <c r="P74" s="20"/>
      <c r="Q74" s="13"/>
      <c r="R74" s="20"/>
      <c r="S74" s="13"/>
      <c r="T74" s="20"/>
      <c r="U74" s="13"/>
      <c r="V74" s="20"/>
    </row>
    <row r="75" spans="1:22" s="2" customFormat="1" ht="15">
      <c r="A75" s="1"/>
      <c r="B75" s="14"/>
      <c r="C75" s="13"/>
      <c r="D75" s="13"/>
      <c r="E75" s="13"/>
      <c r="F75" s="13"/>
      <c r="G75" s="13"/>
      <c r="J75" s="7"/>
      <c r="K75" s="13"/>
      <c r="L75" s="13"/>
      <c r="M75" s="13"/>
      <c r="N75" s="20"/>
      <c r="O75" s="13"/>
      <c r="P75" s="20"/>
      <c r="Q75" s="13"/>
      <c r="R75" s="20"/>
      <c r="S75" s="13"/>
      <c r="T75" s="20"/>
      <c r="U75" s="13"/>
      <c r="V75" s="20"/>
    </row>
    <row r="76" spans="1:22" s="2" customFormat="1" ht="15">
      <c r="A76" s="1"/>
      <c r="B76" s="14"/>
      <c r="C76" s="13"/>
      <c r="D76" s="13"/>
      <c r="E76" s="13"/>
      <c r="F76" s="13"/>
      <c r="G76" s="13"/>
      <c r="J76" s="7"/>
      <c r="K76" s="13"/>
      <c r="L76" s="13"/>
      <c r="M76" s="13"/>
      <c r="N76" s="20"/>
      <c r="O76" s="13"/>
      <c r="P76" s="20"/>
      <c r="Q76" s="13"/>
      <c r="R76" s="20"/>
      <c r="S76" s="13"/>
      <c r="T76" s="20"/>
      <c r="U76" s="13"/>
      <c r="V76" s="20"/>
    </row>
    <row r="77" spans="1:22" s="2" customFormat="1" ht="15">
      <c r="A77" s="1"/>
      <c r="B77" s="14"/>
      <c r="C77" s="13"/>
      <c r="D77" s="13"/>
      <c r="E77" s="13"/>
      <c r="F77" s="13"/>
      <c r="G77" s="13"/>
      <c r="J77" s="7"/>
      <c r="K77" s="13"/>
      <c r="L77" s="13"/>
      <c r="M77" s="13"/>
      <c r="N77" s="20"/>
      <c r="O77" s="13"/>
      <c r="P77" s="20"/>
      <c r="Q77" s="13"/>
      <c r="R77" s="20"/>
      <c r="S77" s="13"/>
      <c r="T77" s="20"/>
      <c r="U77" s="13"/>
      <c r="V77" s="20"/>
    </row>
    <row r="78" spans="1:22" s="2" customFormat="1" ht="15">
      <c r="A78" s="1"/>
      <c r="B78" s="14"/>
      <c r="C78" s="13"/>
      <c r="D78" s="13"/>
      <c r="E78" s="13"/>
      <c r="F78" s="13"/>
      <c r="G78" s="13"/>
      <c r="J78" s="7"/>
      <c r="K78" s="13"/>
      <c r="L78" s="13"/>
      <c r="M78" s="13"/>
      <c r="N78" s="20"/>
      <c r="O78" s="13"/>
      <c r="P78" s="20"/>
      <c r="Q78" s="13"/>
      <c r="R78" s="20"/>
      <c r="S78" s="13"/>
      <c r="T78" s="20"/>
      <c r="U78" s="13"/>
      <c r="V78" s="20"/>
    </row>
    <row r="79" spans="1:22" s="2" customFormat="1" ht="15">
      <c r="A79" s="1"/>
      <c r="B79" s="14"/>
      <c r="C79" s="13"/>
      <c r="D79" s="13"/>
      <c r="E79" s="13"/>
      <c r="F79" s="13"/>
      <c r="G79" s="13"/>
      <c r="J79" s="7"/>
      <c r="K79" s="13"/>
      <c r="L79" s="13"/>
      <c r="M79" s="13"/>
      <c r="N79" s="20"/>
      <c r="O79" s="13"/>
      <c r="P79" s="20"/>
      <c r="Q79" s="13"/>
      <c r="R79" s="20"/>
      <c r="S79" s="13"/>
      <c r="T79" s="20"/>
      <c r="U79" s="13"/>
      <c r="V79" s="20"/>
    </row>
    <row r="80" spans="1:22" s="2" customFormat="1" ht="15">
      <c r="A80" s="1"/>
      <c r="B80" s="14"/>
      <c r="C80" s="13"/>
      <c r="D80" s="13"/>
      <c r="E80" s="13"/>
      <c r="F80" s="13"/>
      <c r="G80" s="13"/>
      <c r="J80" s="7"/>
      <c r="K80" s="13"/>
      <c r="L80" s="13"/>
      <c r="M80" s="13"/>
      <c r="N80" s="20"/>
      <c r="O80" s="13"/>
      <c r="P80" s="20"/>
      <c r="Q80" s="13"/>
      <c r="R80" s="20"/>
      <c r="S80" s="13"/>
      <c r="T80" s="20"/>
      <c r="U80" s="13"/>
      <c r="V80" s="20"/>
    </row>
    <row r="81" spans="1:22" s="2" customFormat="1" ht="15">
      <c r="A81" s="1"/>
      <c r="B81" s="14"/>
      <c r="C81" s="13"/>
      <c r="D81" s="13"/>
      <c r="E81" s="13"/>
      <c r="F81" s="13"/>
      <c r="G81" s="13"/>
      <c r="J81" s="7"/>
      <c r="K81" s="13"/>
      <c r="L81" s="13"/>
      <c r="M81" s="13"/>
      <c r="N81" s="20"/>
      <c r="O81" s="13"/>
      <c r="P81" s="20"/>
      <c r="Q81" s="13"/>
      <c r="R81" s="20"/>
      <c r="S81" s="13"/>
      <c r="T81" s="20"/>
      <c r="U81" s="13"/>
      <c r="V81" s="20"/>
    </row>
    <row r="82" spans="1:22" s="2" customFormat="1" ht="15">
      <c r="A82" s="1"/>
      <c r="B82" s="14"/>
      <c r="C82" s="13"/>
      <c r="D82" s="13"/>
      <c r="E82" s="13"/>
      <c r="F82" s="13"/>
      <c r="G82" s="13"/>
      <c r="J82" s="7"/>
      <c r="K82" s="13"/>
      <c r="L82" s="13"/>
      <c r="M82" s="13"/>
      <c r="N82" s="20"/>
      <c r="O82" s="13"/>
      <c r="P82" s="20"/>
      <c r="Q82" s="13"/>
      <c r="R82" s="20"/>
      <c r="S82" s="13"/>
      <c r="T82" s="20"/>
      <c r="U82" s="13"/>
      <c r="V82" s="20"/>
    </row>
    <row r="83" spans="1:22" s="2" customFormat="1" ht="15">
      <c r="A83" s="1"/>
      <c r="B83" s="14"/>
      <c r="C83" s="13"/>
      <c r="D83" s="13"/>
      <c r="E83" s="13"/>
      <c r="F83" s="13"/>
      <c r="G83" s="13"/>
      <c r="J83" s="7"/>
      <c r="K83" s="13"/>
      <c r="L83" s="13"/>
      <c r="M83" s="13"/>
      <c r="N83" s="20"/>
      <c r="O83" s="13"/>
      <c r="P83" s="20"/>
      <c r="Q83" s="13"/>
      <c r="R83" s="20"/>
      <c r="S83" s="13"/>
      <c r="T83" s="20"/>
      <c r="U83" s="13"/>
      <c r="V83" s="20"/>
    </row>
    <row r="84" spans="1:22" s="2" customFormat="1" ht="15">
      <c r="A84" s="1"/>
      <c r="B84" s="14"/>
      <c r="C84" s="13"/>
      <c r="D84" s="13"/>
      <c r="E84" s="13"/>
      <c r="F84" s="13"/>
      <c r="G84" s="13"/>
      <c r="J84" s="7"/>
      <c r="K84" s="13"/>
      <c r="L84" s="13"/>
      <c r="M84" s="13"/>
      <c r="N84" s="20"/>
      <c r="O84" s="13"/>
      <c r="P84" s="20"/>
      <c r="Q84" s="13"/>
      <c r="R84" s="20"/>
      <c r="S84" s="13"/>
      <c r="T84" s="20"/>
      <c r="U84" s="13"/>
      <c r="V84" s="20"/>
    </row>
    <row r="85" spans="1:22" s="2" customFormat="1" ht="15">
      <c r="A85" s="1"/>
      <c r="B85" s="14"/>
      <c r="C85" s="13"/>
      <c r="D85" s="13"/>
      <c r="E85" s="13"/>
      <c r="F85" s="13"/>
      <c r="G85" s="13"/>
      <c r="J85" s="7"/>
      <c r="K85" s="13"/>
      <c r="L85" s="13"/>
      <c r="M85" s="13"/>
      <c r="N85" s="20"/>
      <c r="O85" s="13"/>
      <c r="P85" s="20"/>
      <c r="Q85" s="13"/>
      <c r="R85" s="20"/>
      <c r="S85" s="13"/>
      <c r="T85" s="20"/>
      <c r="U85" s="13"/>
      <c r="V85" s="20"/>
    </row>
    <row r="86" spans="1:22" s="2" customFormat="1" ht="15">
      <c r="A86" s="1"/>
      <c r="B86" s="14"/>
      <c r="C86" s="13"/>
      <c r="D86" s="13"/>
      <c r="E86" s="13"/>
      <c r="F86" s="13"/>
      <c r="G86" s="13"/>
      <c r="J86" s="7"/>
      <c r="K86" s="13"/>
      <c r="L86" s="13"/>
      <c r="M86" s="13"/>
      <c r="N86" s="20"/>
      <c r="O86" s="13"/>
      <c r="P86" s="20"/>
      <c r="Q86" s="13"/>
      <c r="R86" s="20"/>
      <c r="S86" s="13"/>
      <c r="T86" s="20"/>
      <c r="U86" s="13"/>
      <c r="V86" s="20"/>
    </row>
    <row r="87" spans="1:22" s="2" customFormat="1" ht="15">
      <c r="A87" s="1"/>
      <c r="B87" s="14"/>
      <c r="C87" s="13"/>
      <c r="D87" s="13"/>
      <c r="E87" s="13"/>
      <c r="F87" s="13"/>
      <c r="G87" s="13"/>
      <c r="J87" s="7"/>
      <c r="K87" s="13"/>
      <c r="L87" s="13"/>
      <c r="M87" s="13"/>
      <c r="N87" s="20"/>
      <c r="O87" s="13"/>
      <c r="P87" s="20"/>
      <c r="Q87" s="13"/>
      <c r="R87" s="20"/>
      <c r="S87" s="13"/>
      <c r="T87" s="20"/>
      <c r="U87" s="13"/>
      <c r="V87" s="20"/>
    </row>
    <row r="88" spans="1:22" s="2" customFormat="1" ht="15">
      <c r="A88" s="1"/>
      <c r="B88" s="14"/>
      <c r="C88" s="13"/>
      <c r="D88" s="13"/>
      <c r="E88" s="13"/>
      <c r="F88" s="13"/>
      <c r="G88" s="13"/>
      <c r="J88" s="7"/>
      <c r="K88" s="13"/>
      <c r="L88" s="13"/>
      <c r="M88" s="13"/>
      <c r="N88" s="20"/>
      <c r="O88" s="13"/>
      <c r="P88" s="20"/>
      <c r="Q88" s="13"/>
      <c r="R88" s="20"/>
      <c r="S88" s="13"/>
      <c r="T88" s="20"/>
      <c r="U88" s="13"/>
      <c r="V88" s="20"/>
    </row>
    <row r="89" spans="1:22" s="2" customFormat="1" ht="15">
      <c r="A89" s="1"/>
      <c r="B89" s="14"/>
      <c r="C89" s="13"/>
      <c r="D89" s="13"/>
      <c r="E89" s="13"/>
      <c r="F89" s="13"/>
      <c r="G89" s="13"/>
      <c r="J89" s="7"/>
      <c r="K89" s="13"/>
      <c r="L89" s="13"/>
      <c r="M89" s="13"/>
      <c r="N89" s="20"/>
      <c r="O89" s="13"/>
      <c r="P89" s="20"/>
      <c r="Q89" s="13"/>
      <c r="R89" s="20"/>
      <c r="S89" s="13"/>
      <c r="T89" s="20"/>
      <c r="U89" s="13"/>
      <c r="V89" s="20"/>
    </row>
    <row r="90" spans="1:22" s="2" customFormat="1" ht="15">
      <c r="A90" s="1"/>
      <c r="B90" s="14"/>
      <c r="C90" s="13"/>
      <c r="D90" s="13"/>
      <c r="E90" s="13"/>
      <c r="F90" s="13"/>
      <c r="G90" s="13"/>
      <c r="J90" s="7"/>
      <c r="K90" s="13"/>
      <c r="L90" s="13"/>
      <c r="M90" s="13"/>
      <c r="N90" s="20"/>
      <c r="O90" s="13"/>
      <c r="P90" s="20"/>
      <c r="Q90" s="13"/>
      <c r="R90" s="20"/>
      <c r="S90" s="13"/>
      <c r="T90" s="20"/>
      <c r="U90" s="13"/>
      <c r="V90" s="20"/>
    </row>
    <row r="91" spans="1:22" s="2" customFormat="1" ht="15">
      <c r="A91" s="1"/>
      <c r="B91" s="14"/>
      <c r="C91" s="13"/>
      <c r="D91" s="13"/>
      <c r="E91" s="13"/>
      <c r="F91" s="13"/>
      <c r="G91" s="13"/>
      <c r="J91" s="7"/>
      <c r="K91" s="13"/>
      <c r="L91" s="13"/>
      <c r="M91" s="13"/>
      <c r="N91" s="20"/>
      <c r="O91" s="13"/>
      <c r="P91" s="20"/>
      <c r="Q91" s="13"/>
      <c r="R91" s="20"/>
      <c r="S91" s="13"/>
      <c r="T91" s="20"/>
      <c r="U91" s="13"/>
      <c r="V91" s="20"/>
    </row>
  </sheetData>
  <mergeCells count="7">
    <mergeCell ref="U1:V1"/>
    <mergeCell ref="U2:V2"/>
    <mergeCell ref="M2:P2"/>
    <mergeCell ref="Q2:R2"/>
    <mergeCell ref="Q1:R1"/>
    <mergeCell ref="S1:T1"/>
    <mergeCell ref="S2:T2"/>
  </mergeCells>
  <printOptions/>
  <pageMargins left="0.31496062992125984" right="0.1968503937007874" top="0.2362204724409449" bottom="0.2362204724409449" header="0.11811023622047245" footer="0.1181102362204724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</dc:creator>
  <cp:keywords/>
  <dc:description/>
  <cp:lastModifiedBy>neo</cp:lastModifiedBy>
  <cp:lastPrinted>2010-11-01T06:11:14Z</cp:lastPrinted>
  <dcterms:created xsi:type="dcterms:W3CDTF">2007-12-28T07:44:46Z</dcterms:created>
  <dcterms:modified xsi:type="dcterms:W3CDTF">2010-11-01T06:12:36Z</dcterms:modified>
  <cp:category/>
  <cp:version/>
  <cp:contentType/>
  <cp:contentStatus/>
</cp:coreProperties>
</file>