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'Лист1'!$A$1:$AH$48</definedName>
  </definedNames>
  <calcPr fullCalcOnLoad="1"/>
</workbook>
</file>

<file path=xl/sharedStrings.xml><?xml version="1.0" encoding="utf-8"?>
<sst xmlns="http://schemas.openxmlformats.org/spreadsheetml/2006/main" count="112" uniqueCount="99">
  <si>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</si>
  <si>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</si>
  <si>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</si>
  <si>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</si>
  <si>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</si>
  <si>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</si>
  <si>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</si>
  <si>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</si>
  <si>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</si>
  <si>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</si>
  <si>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</si>
  <si>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</si>
  <si>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</si>
  <si>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</si>
  <si>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</si>
  <si>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</si>
  <si>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</si>
  <si>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</si>
  <si>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</si>
  <si>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</si>
  <si>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</si>
  <si>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</si>
  <si>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</si>
  <si>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</si>
  <si>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</si>
  <si>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</si>
  <si>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</si>
  <si>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</si>
  <si>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</si>
  <si>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</si>
  <si>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 xml:space="preserve"> 1 00 00000 00 0000 000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</si>
  <si>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</si>
  <si>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</si>
  <si>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</si>
  <si>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</si>
  <si>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</si>
  <si>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</si>
  <si>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</si>
  <si>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</si>
  <si>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</si>
  <si>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</si>
  <si>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</si>
  <si>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</si>
  <si>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</si>
  <si>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</si>
  <si>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</si>
  <si>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</si>
  <si>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</si>
  <si>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</si>
  <si>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</si>
  <si>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</si>
  <si>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</si>
  <si>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</si>
  <si>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</si>
  <si>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</si>
  <si>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</si>
  <si>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</si>
  <si>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</si>
  <si>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</si>
  <si>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</si>
  <si>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</si>
  <si>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</si>
  <si>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</si>
  <si>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</si>
  <si>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</si>
  <si>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</si>
  <si>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</si>
  <si>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№ 4 от 30.01.2008 г.</t>
  </si>
  <si>
    <t>поправки 3</t>
  </si>
  <si>
    <t>2 02 04000 00 0000 151</t>
  </si>
  <si>
    <t>поправки 4</t>
  </si>
  <si>
    <t>Бюджет с поправками</t>
  </si>
  <si>
    <t>по увед.ГГФУ июня и соб.дох</t>
  </si>
  <si>
    <t>Доходы от реализации иного имущества, находящегося в собственности городских округов</t>
  </si>
  <si>
    <t>поправки 5 по увед. ГГФУ мая</t>
  </si>
  <si>
    <t>поправки 6 по собств. Дох.</t>
  </si>
  <si>
    <t>поправки 8</t>
  </si>
  <si>
    <t>поправки 9</t>
  </si>
  <si>
    <t xml:space="preserve">Прочие доходы от использования имущества и прав, находящихся в государственной и муниципальной собственности </t>
  </si>
  <si>
    <t>поправки 10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</si>
  <si>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</si>
  <si>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</si>
  <si>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</si>
  <si>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</si>
  <si>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Поступление доходов в бюджет города Великие Луки в 2009 году            </t>
  </si>
  <si>
    <t xml:space="preserve">Бюджет </t>
  </si>
  <si>
    <t>Уточненный бюджет на 2009 г.</t>
  </si>
  <si>
    <t>Поправки № 1</t>
  </si>
  <si>
    <t>Поправки № 2</t>
  </si>
  <si>
    <t>Поправки № 3</t>
  </si>
  <si>
    <t>Поправки № 5</t>
  </si>
  <si>
    <t>Поправки № 6</t>
  </si>
  <si>
    <r>
      <t xml:space="preserve">Сумма </t>
    </r>
    <r>
      <rPr>
        <b/>
        <sz val="9"/>
        <color indexed="9"/>
        <rFont val="Times New Roman"/>
        <family val="1"/>
      </rPr>
      <t>с уточнениями</t>
    </r>
  </si>
  <si>
    <t>Поправки № 7</t>
  </si>
  <si>
    <t>к решению Великолукской городской Думы</t>
  </si>
  <si>
    <t>Поправки    № 8</t>
  </si>
  <si>
    <t xml:space="preserve">Субсидии бюджетам субъектов Российской Федерации и муниципальных образований </t>
  </si>
  <si>
    <t xml:space="preserve">О внесении изменений и дополнений в решение городской Думы № 6 от 29.01.2009. «О   бюджете     муниципального образования «Город  Великие Луки»  на    2009 год и на плановый период 2010 и 2011 годов»
</t>
  </si>
  <si>
    <t>от 27.11.2009.№ 137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</si>
</sst>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color indexed="48"/>
      <name val="Times New Roman"/>
      <family val="1"/>
    </font>
    <font>
      <b/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5" fillId="0" borderId="0" xfId="0" applyFont="1" applyAlignment="1">
      <alignment/>
    </xf>
    <xf numFmtId="0" fontId="24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right"/>
    </xf>
    <xf numFmtId="164" fontId="17" fillId="2" borderId="1" xfId="0" applyNumberFormat="1" applyFont="1" applyFill="1" applyBorder="1" applyAlignment="1" applyProtection="1">
      <alignment horizontal="center" vertical="center" wrapText="1"/>
      <protection/>
    </xf>
    <xf numFmtId="167" fontId="22" fillId="2" borderId="2" xfId="0" applyNumberFormat="1" applyFont="1" applyFill="1" applyBorder="1" applyAlignment="1" applyProtection="1">
      <alignment horizontal="center"/>
      <protection locked="0"/>
    </xf>
    <xf numFmtId="167" fontId="22" fillId="2" borderId="2" xfId="20" applyNumberFormat="1" applyFont="1" applyFill="1" applyBorder="1" applyAlignment="1" applyProtection="1">
      <alignment horizontal="center"/>
      <protection locked="0"/>
    </xf>
    <xf numFmtId="167" fontId="22" fillId="2" borderId="3" xfId="20" applyNumberFormat="1" applyFont="1" applyFill="1" applyBorder="1" applyAlignment="1" applyProtection="1">
      <alignment horizontal="center"/>
      <protection locked="0"/>
    </xf>
    <xf numFmtId="164" fontId="17" fillId="2" borderId="4" xfId="0" applyNumberFormat="1" applyFont="1" applyFill="1" applyBorder="1" applyAlignment="1" applyProtection="1">
      <alignment horizontal="center" vertical="center" wrapText="1"/>
      <protection/>
    </xf>
    <xf numFmtId="1" fontId="17" fillId="0" borderId="5" xfId="0" applyNumberFormat="1" applyFont="1" applyBorder="1" applyAlignment="1" applyProtection="1">
      <alignment horizontal="center" vertical="center" wrapText="1"/>
      <protection/>
    </xf>
    <xf numFmtId="164" fontId="17" fillId="2" borderId="6" xfId="0" applyNumberFormat="1" applyFont="1" applyFill="1" applyBorder="1" applyAlignment="1" applyProtection="1">
      <alignment horizontal="center" vertical="center" wrapText="1"/>
      <protection/>
    </xf>
    <xf numFmtId="164" fontId="24" fillId="2" borderId="6" xfId="0" applyNumberFormat="1" applyFont="1" applyFill="1" applyBorder="1" applyAlignment="1" applyProtection="1">
      <alignment horizontal="center" vertical="center" wrapText="1"/>
      <protection/>
    </xf>
    <xf numFmtId="0" fontId="2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164" fontId="17" fillId="2" borderId="7" xfId="0" applyNumberFormat="1" applyFont="1" applyFill="1" applyBorder="1" applyAlignment="1" applyProtection="1">
      <alignment horizontal="center" vertical="center" wrapText="1"/>
      <protection/>
    </xf>
    <xf numFmtId="164" fontId="17" fillId="2" borderId="5" xfId="0" applyNumberFormat="1" applyFont="1" applyFill="1" applyBorder="1" applyAlignment="1" applyProtection="1">
      <alignment horizontal="center" vertical="center" wrapText="1"/>
      <protection/>
    </xf>
    <xf numFmtId="0" fontId="24" fillId="0" borderId="6" xfId="0" applyFont="1" applyBorder="1" applyAlignment="1">
      <alignment horizontal="center" vertical="top" wrapText="1"/>
    </xf>
    <xf numFmtId="1" fontId="17" fillId="0" borderId="7" xfId="0" applyNumberFormat="1" applyFont="1" applyBorder="1" applyAlignment="1" applyProtection="1">
      <alignment horizontal="center" vertical="center" wrapText="1"/>
      <protection locked="0"/>
    </xf>
    <xf numFmtId="164" fontId="17" fillId="2" borderId="8" xfId="0" applyNumberFormat="1" applyFont="1" applyFill="1" applyBorder="1" applyAlignment="1" applyProtection="1">
      <alignment horizontal="center" vertical="center" wrapText="1"/>
      <protection/>
    </xf>
    <xf numFmtId="164" fontId="17" fillId="2" borderId="9" xfId="0" applyNumberFormat="1" applyFont="1" applyFill="1" applyBorder="1" applyAlignment="1" applyProtection="1">
      <alignment horizontal="center" vertical="center" wrapText="1"/>
      <protection/>
    </xf>
    <xf numFmtId="167" fontId="6" fillId="2" borderId="10" xfId="0" applyNumberFormat="1" applyFont="1" applyFill="1" applyBorder="1" applyAlignment="1" applyProtection="1">
      <alignment horizontal="center"/>
      <protection locked="0"/>
    </xf>
    <xf numFmtId="167" fontId="7" fillId="0" borderId="10" xfId="0" applyNumberFormat="1" applyFont="1" applyBorder="1" applyAlignment="1" applyProtection="1">
      <alignment horizontal="center"/>
      <protection locked="0"/>
    </xf>
    <xf numFmtId="167" fontId="4" fillId="2" borderId="10" xfId="20" applyNumberFormat="1" applyFont="1" applyFill="1" applyBorder="1" applyAlignment="1" applyProtection="1">
      <alignment horizontal="center"/>
      <protection locked="0"/>
    </xf>
    <xf numFmtId="167" fontId="6" fillId="2" borderId="10" xfId="20" applyNumberFormat="1" applyFont="1" applyFill="1" applyBorder="1" applyAlignment="1" applyProtection="1">
      <alignment horizontal="center"/>
      <protection locked="0"/>
    </xf>
    <xf numFmtId="167" fontId="7" fillId="0" borderId="10" xfId="20" applyNumberFormat="1" applyFont="1" applyBorder="1" applyAlignment="1" applyProtection="1">
      <alignment horizontal="center"/>
      <protection locked="0"/>
    </xf>
    <xf numFmtId="167" fontId="4" fillId="2" borderId="10" xfId="0" applyNumberFormat="1" applyFont="1" applyFill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>
      <alignment horizontal="center"/>
    </xf>
    <xf numFmtId="167" fontId="7" fillId="0" borderId="11" xfId="0" applyNumberFormat="1" applyFont="1" applyBorder="1" applyAlignment="1" applyProtection="1">
      <alignment horizontal="center"/>
      <protection locked="0"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4" fillId="2" borderId="12" xfId="20" applyNumberFormat="1" applyFont="1" applyFill="1" applyBorder="1" applyAlignment="1" applyProtection="1">
      <alignment horizontal="center"/>
      <protection locked="0"/>
    </xf>
    <xf numFmtId="167" fontId="22" fillId="3" borderId="2" xfId="0" applyNumberFormat="1" applyFont="1" applyFill="1" applyBorder="1" applyAlignment="1" applyProtection="1">
      <alignment horizontal="center"/>
      <protection locked="0"/>
    </xf>
    <xf numFmtId="167" fontId="22" fillId="3" borderId="2" xfId="20" applyNumberFormat="1" applyFont="1" applyFill="1" applyBorder="1" applyAlignment="1" applyProtection="1">
      <alignment horizontal="center"/>
      <protection locked="0"/>
    </xf>
    <xf numFmtId="167" fontId="22" fillId="3" borderId="3" xfId="0" applyNumberFormat="1" applyFont="1" applyFill="1" applyBorder="1" applyAlignment="1" applyProtection="1">
      <alignment horizontal="center"/>
      <protection locked="0"/>
    </xf>
    <xf numFmtId="167" fontId="4" fillId="2" borderId="11" xfId="20" applyNumberFormat="1" applyFont="1" applyFill="1" applyBorder="1" applyAlignment="1" applyProtection="1">
      <alignment horizontal="center"/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6" fillId="3" borderId="2" xfId="20" applyNumberFormat="1" applyFont="1" applyFill="1" applyBorder="1" applyAlignment="1" applyProtection="1">
      <alignment horizontal="center"/>
      <protection locked="0"/>
    </xf>
    <xf numFmtId="167" fontId="22" fillId="3" borderId="3" xfId="20" applyNumberFormat="1" applyFont="1" applyFill="1" applyBorder="1" applyAlignment="1" applyProtection="1">
      <alignment horizontal="center"/>
      <protection locked="0"/>
    </xf>
    <xf numFmtId="167" fontId="22" fillId="2" borderId="3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" fontId="22" fillId="3" borderId="2" xfId="0" applyNumberFormat="1" applyFont="1" applyFill="1" applyBorder="1" applyAlignment="1" applyProtection="1">
      <alignment horizontal="right" vertical="top" wrapText="1"/>
      <protection/>
    </xf>
    <xf numFmtId="167" fontId="4" fillId="3" borderId="2" xfId="20" applyNumberFormat="1" applyFont="1" applyFill="1" applyBorder="1" applyAlignment="1" applyProtection="1">
      <alignment horizontal="center"/>
      <protection locked="0"/>
    </xf>
    <xf numFmtId="167" fontId="6" fillId="3" borderId="3" xfId="20" applyNumberFormat="1" applyFont="1" applyFill="1" applyBorder="1" applyAlignment="1" applyProtection="1">
      <alignment horizontal="center"/>
      <protection locked="0"/>
    </xf>
    <xf numFmtId="167" fontId="6" fillId="2" borderId="13" xfId="0" applyNumberFormat="1" applyFont="1" applyFill="1" applyBorder="1" applyAlignment="1" applyProtection="1">
      <alignment horizontal="center"/>
      <protection locked="0"/>
    </xf>
    <xf numFmtId="167" fontId="7" fillId="0" borderId="14" xfId="0" applyNumberFormat="1" applyFont="1" applyBorder="1" applyAlignment="1" applyProtection="1">
      <alignment horizontal="center"/>
      <protection locked="0"/>
    </xf>
    <xf numFmtId="167" fontId="22" fillId="3" borderId="15" xfId="0" applyNumberFormat="1" applyFont="1" applyFill="1" applyBorder="1" applyAlignment="1" applyProtection="1">
      <alignment horizontal="center"/>
      <protection locked="0"/>
    </xf>
    <xf numFmtId="167" fontId="6" fillId="2" borderId="16" xfId="0" applyNumberFormat="1" applyFont="1" applyFill="1" applyBorder="1" applyAlignment="1" applyProtection="1">
      <alignment horizontal="center"/>
      <protection locked="0"/>
    </xf>
    <xf numFmtId="167" fontId="4" fillId="2" borderId="13" xfId="20" applyNumberFormat="1" applyFont="1" applyFill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67" fontId="4" fillId="2" borderId="14" xfId="20" applyNumberFormat="1" applyFont="1" applyFill="1" applyBorder="1" applyAlignment="1" applyProtection="1">
      <alignment horizontal="center"/>
      <protection locked="0"/>
    </xf>
    <xf numFmtId="167" fontId="22" fillId="3" borderId="15" xfId="20" applyNumberFormat="1" applyFont="1" applyFill="1" applyBorder="1" applyAlignment="1" applyProtection="1">
      <alignment horizontal="center"/>
      <protection locked="0"/>
    </xf>
    <xf numFmtId="167" fontId="6" fillId="2" borderId="13" xfId="20" applyNumberFormat="1" applyFont="1" applyFill="1" applyBorder="1" applyAlignment="1" applyProtection="1">
      <alignment horizontal="center"/>
      <protection locked="0"/>
    </xf>
    <xf numFmtId="167" fontId="22" fillId="2" borderId="15" xfId="0" applyNumberFormat="1" applyFont="1" applyFill="1" applyBorder="1" applyAlignment="1" applyProtection="1">
      <alignment horizontal="center"/>
      <protection locked="0"/>
    </xf>
    <xf numFmtId="167" fontId="22" fillId="2" borderId="15" xfId="20" applyNumberFormat="1" applyFont="1" applyFill="1" applyBorder="1" applyAlignment="1" applyProtection="1">
      <alignment horizontal="center"/>
      <protection locked="0"/>
    </xf>
    <xf numFmtId="167" fontId="4" fillId="2" borderId="16" xfId="20" applyNumberFormat="1" applyFont="1" applyFill="1" applyBorder="1" applyAlignment="1" applyProtection="1">
      <alignment horizontal="center"/>
      <protection locked="0"/>
    </xf>
    <xf numFmtId="167" fontId="6" fillId="3" borderId="15" xfId="20" applyNumberFormat="1" applyFont="1" applyFill="1" applyBorder="1" applyAlignment="1" applyProtection="1">
      <alignment horizontal="center"/>
      <protection locked="0"/>
    </xf>
    <xf numFmtId="167" fontId="6" fillId="2" borderId="17" xfId="0" applyNumberFormat="1" applyFont="1" applyFill="1" applyBorder="1" applyAlignment="1" applyProtection="1">
      <alignment horizontal="center"/>
      <protection locked="0"/>
    </xf>
    <xf numFmtId="167" fontId="6" fillId="2" borderId="18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2" fillId="3" borderId="21" xfId="0" applyNumberFormat="1" applyFont="1" applyFill="1" applyBorder="1" applyAlignment="1" applyProtection="1">
      <alignment horizontal="center"/>
      <protection locked="0"/>
    </xf>
    <xf numFmtId="167" fontId="6" fillId="2" borderId="22" xfId="0" applyNumberFormat="1" applyFont="1" applyFill="1" applyBorder="1" applyAlignment="1" applyProtection="1">
      <alignment horizontal="center"/>
      <protection locked="0"/>
    </xf>
    <xf numFmtId="167" fontId="6" fillId="2" borderId="23" xfId="0" applyNumberFormat="1" applyFont="1" applyFill="1" applyBorder="1" applyAlignment="1" applyProtection="1">
      <alignment horizontal="center"/>
      <protection locked="0"/>
    </xf>
    <xf numFmtId="167" fontId="7" fillId="0" borderId="17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167" fontId="22" fillId="3" borderId="21" xfId="20" applyNumberFormat="1" applyFont="1" applyFill="1" applyBorder="1" applyAlignment="1" applyProtection="1">
      <alignment horizontal="center"/>
      <protection locked="0"/>
    </xf>
    <xf numFmtId="167" fontId="6" fillId="2" borderId="17" xfId="20" applyNumberFormat="1" applyFont="1" applyFill="1" applyBorder="1" applyAlignment="1" applyProtection="1">
      <alignment horizontal="center"/>
      <protection locked="0"/>
    </xf>
    <xf numFmtId="167" fontId="7" fillId="0" borderId="17" xfId="20" applyNumberFormat="1" applyFont="1" applyBorder="1" applyAlignment="1" applyProtection="1">
      <alignment horizontal="center"/>
      <protection locked="0"/>
    </xf>
    <xf numFmtId="167" fontId="4" fillId="2" borderId="17" xfId="0" applyNumberFormat="1" applyFont="1" applyFill="1" applyBorder="1" applyAlignment="1" applyProtection="1">
      <alignment horizontal="center"/>
      <protection locked="0"/>
    </xf>
    <xf numFmtId="167" fontId="22" fillId="2" borderId="21" xfId="0" applyNumberFormat="1" applyFont="1" applyFill="1" applyBorder="1" applyAlignment="1" applyProtection="1">
      <alignment horizontal="center"/>
      <protection locked="0"/>
    </xf>
    <xf numFmtId="167" fontId="22" fillId="2" borderId="21" xfId="20" applyNumberFormat="1" applyFont="1" applyFill="1" applyBorder="1" applyAlignment="1" applyProtection="1">
      <alignment horizontal="center"/>
      <protection locked="0"/>
    </xf>
    <xf numFmtId="167" fontId="4" fillId="0" borderId="22" xfId="0" applyNumberFormat="1" applyFont="1" applyBorder="1" applyAlignment="1" applyProtection="1">
      <alignment horizontal="center"/>
      <protection locked="0"/>
    </xf>
    <xf numFmtId="167" fontId="7" fillId="0" borderId="23" xfId="0" applyNumberFormat="1" applyFont="1" applyBorder="1" applyAlignment="1" applyProtection="1">
      <alignment horizontal="center"/>
      <protection locked="0"/>
    </xf>
    <xf numFmtId="167" fontId="23" fillId="0" borderId="17" xfId="0" applyNumberFormat="1" applyFont="1" applyBorder="1" applyAlignment="1">
      <alignment horizontal="center"/>
    </xf>
    <xf numFmtId="167" fontId="6" fillId="3" borderId="21" xfId="2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167" fontId="6" fillId="2" borderId="18" xfId="20" applyNumberFormat="1" applyFont="1" applyFill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167" fontId="4" fillId="2" borderId="24" xfId="20" applyNumberFormat="1" applyFont="1" applyFill="1" applyBorder="1" applyAlignment="1" applyProtection="1">
      <alignment horizontal="center"/>
      <protection locked="0"/>
    </xf>
    <xf numFmtId="167" fontId="4" fillId="2" borderId="25" xfId="20" applyNumberFormat="1" applyFont="1" applyFill="1" applyBorder="1" applyAlignment="1" applyProtection="1">
      <alignment horizontal="center"/>
      <protection locked="0"/>
    </xf>
    <xf numFmtId="167" fontId="4" fillId="0" borderId="26" xfId="0" applyNumberFormat="1" applyFont="1" applyBorder="1" applyAlignment="1" applyProtection="1">
      <alignment horizontal="center"/>
      <protection locked="0"/>
    </xf>
    <xf numFmtId="167" fontId="4" fillId="0" borderId="24" xfId="0" applyNumberFormat="1" applyFont="1" applyBorder="1" applyAlignment="1" applyProtection="1">
      <alignment horizontal="center"/>
      <protection locked="0"/>
    </xf>
    <xf numFmtId="167" fontId="7" fillId="0" borderId="27" xfId="0" applyNumberFormat="1" applyFont="1" applyBorder="1" applyAlignment="1" applyProtection="1">
      <alignment horizontal="center"/>
      <protection locked="0"/>
    </xf>
    <xf numFmtId="174" fontId="7" fillId="0" borderId="18" xfId="20" applyNumberFormat="1" applyFont="1" applyBorder="1" applyAlignment="1" applyProtection="1">
      <alignment horizontal="center"/>
      <protection locked="0"/>
    </xf>
    <xf numFmtId="167" fontId="28" fillId="0" borderId="17" xfId="0" applyNumberFormat="1" applyFont="1" applyBorder="1" applyAlignment="1">
      <alignment horizontal="center"/>
    </xf>
    <xf numFmtId="167" fontId="7" fillId="0" borderId="28" xfId="0" applyNumberFormat="1" applyFont="1" applyBorder="1" applyAlignment="1" applyProtection="1">
      <alignment horizontal="center"/>
      <protection locked="0"/>
    </xf>
    <xf numFmtId="167" fontId="4" fillId="2" borderId="28" xfId="20" applyNumberFormat="1" applyFont="1" applyFill="1" applyBorder="1" applyAlignment="1" applyProtection="1">
      <alignment horizontal="center"/>
      <protection locked="0"/>
    </xf>
    <xf numFmtId="167" fontId="4" fillId="2" borderId="29" xfId="20" applyNumberFormat="1" applyFont="1" applyFill="1" applyBorder="1" applyAlignment="1" applyProtection="1">
      <alignment horizontal="center"/>
      <protection locked="0"/>
    </xf>
    <xf numFmtId="167" fontId="4" fillId="0" borderId="30" xfId="0" applyNumberFormat="1" applyFont="1" applyBorder="1" applyAlignment="1" applyProtection="1">
      <alignment horizontal="center"/>
      <protection locked="0"/>
    </xf>
    <xf numFmtId="167" fontId="4" fillId="0" borderId="28" xfId="0" applyNumberFormat="1" applyFont="1" applyBorder="1" applyAlignment="1" applyProtection="1">
      <alignment horizontal="center"/>
      <protection locked="0"/>
    </xf>
    <xf numFmtId="167" fontId="7" fillId="0" borderId="31" xfId="0" applyNumberFormat="1" applyFont="1" applyBorder="1" applyAlignment="1" applyProtection="1">
      <alignment horizontal="center"/>
      <protection locked="0"/>
    </xf>
    <xf numFmtId="174" fontId="7" fillId="0" borderId="27" xfId="20" applyNumberFormat="1" applyFont="1" applyBorder="1" applyAlignment="1" applyProtection="1">
      <alignment horizontal="center"/>
      <protection locked="0"/>
    </xf>
    <xf numFmtId="0" fontId="27" fillId="0" borderId="32" xfId="0" applyFont="1" applyBorder="1" applyAlignment="1" applyProtection="1">
      <alignment horizontal="left" wrapText="1"/>
      <protection locked="0"/>
    </xf>
    <xf numFmtId="0" fontId="27" fillId="0" borderId="32" xfId="0" applyFont="1" applyBorder="1" applyAlignment="1" applyProtection="1">
      <alignment horizontal="center" wrapText="1"/>
      <protection locked="0"/>
    </xf>
    <xf numFmtId="1" fontId="13" fillId="3" borderId="2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 vertical="center"/>
    </xf>
    <xf numFmtId="167" fontId="6" fillId="0" borderId="10" xfId="0" applyNumberFormat="1" applyFont="1" applyBorder="1" applyAlignment="1" applyProtection="1">
      <alignment horizontal="center"/>
      <protection locked="0"/>
    </xf>
    <xf numFmtId="167" fontId="29" fillId="0" borderId="12" xfId="0" applyNumberFormat="1" applyFont="1" applyBorder="1" applyAlignment="1" applyProtection="1">
      <alignment horizontal="center"/>
      <protection locked="0"/>
    </xf>
    <xf numFmtId="167" fontId="6" fillId="0" borderId="13" xfId="0" applyNumberFormat="1" applyFont="1" applyBorder="1" applyAlignment="1" applyProtection="1">
      <alignment horizontal="center"/>
      <protection locked="0"/>
    </xf>
    <xf numFmtId="167" fontId="6" fillId="3" borderId="15" xfId="0" applyNumberFormat="1" applyFont="1" applyFill="1" applyBorder="1" applyAlignment="1" applyProtection="1">
      <alignment horizontal="center"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167" fontId="22" fillId="0" borderId="13" xfId="0" applyNumberFormat="1" applyFont="1" applyBorder="1" applyAlignment="1" applyProtection="1">
      <alignment horizontal="center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167" fontId="6" fillId="0" borderId="34" xfId="0" applyNumberFormat="1" applyFont="1" applyBorder="1" applyAlignment="1" applyProtection="1">
      <alignment horizontal="center"/>
      <protection locked="0"/>
    </xf>
    <xf numFmtId="167" fontId="7" fillId="0" borderId="35" xfId="0" applyNumberFormat="1" applyFont="1" applyBorder="1" applyAlignment="1" applyProtection="1">
      <alignment horizontal="center"/>
      <protection locked="0"/>
    </xf>
    <xf numFmtId="167" fontId="22" fillId="3" borderId="36" xfId="0" applyNumberFormat="1" applyFont="1" applyFill="1" applyBorder="1" applyAlignment="1" applyProtection="1">
      <alignment horizontal="center"/>
      <protection locked="0"/>
    </xf>
    <xf numFmtId="167" fontId="6" fillId="2" borderId="37" xfId="0" applyNumberFormat="1" applyFont="1" applyFill="1" applyBorder="1" applyAlignment="1" applyProtection="1">
      <alignment horizontal="center"/>
      <protection locked="0"/>
    </xf>
    <xf numFmtId="167" fontId="6" fillId="2" borderId="34" xfId="0" applyNumberFormat="1" applyFont="1" applyFill="1" applyBorder="1" applyAlignment="1" applyProtection="1">
      <alignment horizontal="center"/>
      <protection locked="0"/>
    </xf>
    <xf numFmtId="167" fontId="7" fillId="0" borderId="34" xfId="0" applyNumberFormat="1" applyFont="1" applyBorder="1" applyAlignment="1" applyProtection="1">
      <alignment horizontal="center"/>
      <protection locked="0"/>
    </xf>
    <xf numFmtId="167" fontId="6" fillId="3" borderId="36" xfId="0" applyNumberFormat="1" applyFont="1" applyFill="1" applyBorder="1" applyAlignment="1" applyProtection="1">
      <alignment horizontal="center"/>
      <protection locked="0"/>
    </xf>
    <xf numFmtId="167" fontId="7" fillId="0" borderId="38" xfId="0" applyNumberFormat="1" applyFont="1" applyBorder="1" applyAlignment="1" applyProtection="1">
      <alignment horizontal="center"/>
      <protection locked="0"/>
    </xf>
    <xf numFmtId="167" fontId="7" fillId="0" borderId="39" xfId="0" applyNumberFormat="1" applyFont="1" applyBorder="1" applyAlignment="1" applyProtection="1">
      <alignment horizontal="center"/>
      <protection locked="0"/>
    </xf>
    <xf numFmtId="167" fontId="22" fillId="0" borderId="34" xfId="0" applyNumberFormat="1" applyFont="1" applyBorder="1" applyAlignment="1" applyProtection="1">
      <alignment horizontal="center"/>
      <protection locked="0"/>
    </xf>
    <xf numFmtId="167" fontId="22" fillId="2" borderId="36" xfId="0" applyNumberFormat="1" applyFont="1" applyFill="1" applyBorder="1" applyAlignment="1" applyProtection="1">
      <alignment horizontal="center"/>
      <protection locked="0"/>
    </xf>
    <xf numFmtId="167" fontId="7" fillId="0" borderId="37" xfId="0" applyNumberFormat="1" applyFont="1" applyBorder="1" applyAlignment="1" applyProtection="1">
      <alignment horizontal="center"/>
      <protection locked="0"/>
    </xf>
    <xf numFmtId="167" fontId="6" fillId="2" borderId="40" xfId="0" applyNumberFormat="1" applyFont="1" applyFill="1" applyBorder="1" applyAlignment="1" applyProtection="1">
      <alignment horizontal="center"/>
      <protection locked="0"/>
    </xf>
    <xf numFmtId="167" fontId="7" fillId="0" borderId="41" xfId="0" applyNumberFormat="1" applyFont="1" applyBorder="1" applyAlignment="1" applyProtection="1">
      <alignment horizontal="center"/>
      <protection locked="0"/>
    </xf>
    <xf numFmtId="167" fontId="22" fillId="3" borderId="42" xfId="0" applyNumberFormat="1" applyFont="1" applyFill="1" applyBorder="1" applyAlignment="1" applyProtection="1">
      <alignment horizontal="center"/>
      <protection locked="0"/>
    </xf>
    <xf numFmtId="167" fontId="6" fillId="2" borderId="43" xfId="0" applyNumberFormat="1" applyFont="1" applyFill="1" applyBorder="1" applyAlignment="1" applyProtection="1">
      <alignment horizontal="center"/>
      <protection locked="0"/>
    </xf>
    <xf numFmtId="167" fontId="7" fillId="0" borderId="43" xfId="0" applyNumberFormat="1" applyFont="1" applyBorder="1" applyAlignment="1" applyProtection="1">
      <alignment horizontal="center"/>
      <protection locked="0"/>
    </xf>
    <xf numFmtId="167" fontId="6" fillId="3" borderId="42" xfId="0" applyNumberFormat="1" applyFont="1" applyFill="1" applyBorder="1" applyAlignment="1" applyProtection="1">
      <alignment horizontal="center"/>
      <protection locked="0"/>
    </xf>
    <xf numFmtId="167" fontId="7" fillId="0" borderId="44" xfId="0" applyNumberFormat="1" applyFont="1" applyBorder="1" applyAlignment="1" applyProtection="1">
      <alignment horizontal="center"/>
      <protection locked="0"/>
    </xf>
    <xf numFmtId="167" fontId="7" fillId="0" borderId="45" xfId="0" applyNumberFormat="1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167" fontId="22" fillId="2" borderId="42" xfId="0" applyNumberFormat="1" applyFont="1" applyFill="1" applyBorder="1" applyAlignment="1" applyProtection="1">
      <alignment horizontal="center"/>
      <protection locked="0"/>
    </xf>
    <xf numFmtId="167" fontId="29" fillId="0" borderId="40" xfId="0" applyNumberFormat="1" applyFont="1" applyBorder="1" applyAlignment="1" applyProtection="1">
      <alignment horizontal="center"/>
      <protection locked="0"/>
    </xf>
    <xf numFmtId="167" fontId="7" fillId="0" borderId="40" xfId="0" applyNumberFormat="1" applyFont="1" applyBorder="1" applyAlignment="1" applyProtection="1">
      <alignment horizontal="center"/>
      <protection locked="0"/>
    </xf>
    <xf numFmtId="49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167" fontId="7" fillId="0" borderId="46" xfId="0" applyNumberFormat="1" applyFont="1" applyBorder="1" applyAlignment="1" applyProtection="1">
      <alignment horizontal="center"/>
      <protection locked="0"/>
    </xf>
    <xf numFmtId="167" fontId="7" fillId="0" borderId="47" xfId="0" applyNumberFormat="1" applyFont="1" applyBorder="1" applyAlignment="1" applyProtection="1">
      <alignment horizontal="center"/>
      <protection locked="0"/>
    </xf>
    <xf numFmtId="167" fontId="29" fillId="0" borderId="48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167" fontId="7" fillId="0" borderId="43" xfId="0" applyNumberFormat="1" applyFont="1" applyBorder="1" applyAlignment="1" applyProtection="1">
      <alignment horizontal="right"/>
      <protection locked="0"/>
    </xf>
    <xf numFmtId="49" fontId="14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167" fontId="4" fillId="0" borderId="34" xfId="0" applyNumberFormat="1" applyFont="1" applyBorder="1" applyAlignment="1" applyProtection="1">
      <alignment horizontal="center"/>
      <protection locked="0"/>
    </xf>
    <xf numFmtId="167" fontId="4" fillId="0" borderId="35" xfId="0" applyNumberFormat="1" applyFont="1" applyBorder="1" applyAlignment="1" applyProtection="1">
      <alignment horizontal="center"/>
      <protection locked="0"/>
    </xf>
    <xf numFmtId="167" fontId="4" fillId="3" borderId="36" xfId="0" applyNumberFormat="1" applyFont="1" applyFill="1" applyBorder="1" applyAlignment="1" applyProtection="1">
      <alignment horizontal="center"/>
      <protection locked="0"/>
    </xf>
    <xf numFmtId="167" fontId="4" fillId="2" borderId="37" xfId="0" applyNumberFormat="1" applyFont="1" applyFill="1" applyBorder="1" applyAlignment="1" applyProtection="1">
      <alignment horizontal="center"/>
      <protection locked="0"/>
    </xf>
    <xf numFmtId="167" fontId="4" fillId="2" borderId="34" xfId="0" applyNumberFormat="1" applyFont="1" applyFill="1" applyBorder="1" applyAlignment="1" applyProtection="1">
      <alignment horizontal="center"/>
      <protection locked="0"/>
    </xf>
    <xf numFmtId="167" fontId="4" fillId="0" borderId="38" xfId="0" applyNumberFormat="1" applyFont="1" applyBorder="1" applyAlignment="1" applyProtection="1">
      <alignment horizontal="center"/>
      <protection locked="0"/>
    </xf>
    <xf numFmtId="167" fontId="4" fillId="0" borderId="39" xfId="0" applyNumberFormat="1" applyFont="1" applyBorder="1" applyAlignment="1" applyProtection="1">
      <alignment horizontal="center"/>
      <protection locked="0"/>
    </xf>
    <xf numFmtId="167" fontId="4" fillId="2" borderId="36" xfId="0" applyNumberFormat="1" applyFont="1" applyFill="1" applyBorder="1" applyAlignment="1" applyProtection="1">
      <alignment horizontal="center"/>
      <protection locked="0"/>
    </xf>
    <xf numFmtId="167" fontId="4" fillId="0" borderId="37" xfId="0" applyNumberFormat="1" applyFont="1" applyBorder="1" applyAlignment="1" applyProtection="1">
      <alignment horizontal="center"/>
      <protection locked="0"/>
    </xf>
    <xf numFmtId="49" fontId="14" fillId="2" borderId="15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44" xfId="0" applyNumberFormat="1" applyFont="1" applyBorder="1" applyAlignment="1" applyProtection="1">
      <alignment horizontal="center"/>
      <protection locked="0"/>
    </xf>
    <xf numFmtId="167" fontId="4" fillId="2" borderId="43" xfId="0" applyNumberFormat="1" applyFont="1" applyFill="1" applyBorder="1" applyAlignment="1" applyProtection="1">
      <alignment horizontal="center"/>
      <protection locked="0"/>
    </xf>
    <xf numFmtId="167" fontId="4" fillId="0" borderId="43" xfId="0" applyNumberFormat="1" applyFont="1" applyBorder="1" applyAlignment="1" applyProtection="1">
      <alignment horizontal="center"/>
      <protection locked="0"/>
    </xf>
    <xf numFmtId="167" fontId="4" fillId="0" borderId="41" xfId="0" applyNumberFormat="1" applyFont="1" applyBorder="1" applyAlignment="1" applyProtection="1">
      <alignment horizontal="center"/>
      <protection locked="0"/>
    </xf>
    <xf numFmtId="167" fontId="4" fillId="3" borderId="42" xfId="0" applyNumberFormat="1" applyFont="1" applyFill="1" applyBorder="1" applyAlignment="1" applyProtection="1">
      <alignment horizontal="center"/>
      <protection locked="0"/>
    </xf>
    <xf numFmtId="167" fontId="4" fillId="2" borderId="40" xfId="0" applyNumberFormat="1" applyFont="1" applyFill="1" applyBorder="1" applyAlignment="1" applyProtection="1">
      <alignment horizontal="center"/>
      <protection locked="0"/>
    </xf>
    <xf numFmtId="167" fontId="4" fillId="0" borderId="43" xfId="0" applyNumberFormat="1" applyFont="1" applyBorder="1" applyAlignment="1" applyProtection="1">
      <alignment horizontal="right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center" vertical="center"/>
      <protection/>
    </xf>
    <xf numFmtId="164" fontId="17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right" vertical="top" wrapText="1"/>
      <protection locked="0"/>
    </xf>
    <xf numFmtId="0" fontId="4" fillId="0" borderId="35" xfId="0" applyFont="1" applyBorder="1" applyAlignment="1" applyProtection="1">
      <alignment horizontal="right" vertical="top" wrapText="1"/>
      <protection locked="0"/>
    </xf>
    <xf numFmtId="1" fontId="4" fillId="3" borderId="36" xfId="0" applyNumberFormat="1" applyFont="1" applyFill="1" applyBorder="1" applyAlignment="1" applyProtection="1">
      <alignment horizontal="right" vertical="top" wrapText="1"/>
      <protection/>
    </xf>
    <xf numFmtId="1" fontId="4" fillId="0" borderId="37" xfId="0" applyNumberFormat="1" applyFont="1" applyBorder="1" applyAlignment="1" applyProtection="1">
      <alignment horizontal="right" vertical="top" wrapText="1"/>
      <protection/>
    </xf>
    <xf numFmtId="164" fontId="4" fillId="2" borderId="34" xfId="0" applyNumberFormat="1" applyFont="1" applyFill="1" applyBorder="1" applyAlignment="1" applyProtection="1">
      <alignment horizontal="right" vertical="center" wrapText="1"/>
      <protection/>
    </xf>
    <xf numFmtId="0" fontId="18" fillId="0" borderId="34" xfId="0" applyFont="1" applyBorder="1" applyAlignment="1" applyProtection="1">
      <alignment horizontal="right"/>
      <protection/>
    </xf>
    <xf numFmtId="0" fontId="19" fillId="2" borderId="34" xfId="0" applyFont="1" applyFill="1" applyBorder="1" applyAlignment="1" applyProtection="1">
      <alignment horizontal="right"/>
      <protection/>
    </xf>
    <xf numFmtId="0" fontId="18" fillId="0" borderId="34" xfId="0" applyFont="1" applyBorder="1" applyAlignment="1" applyProtection="1">
      <alignment horizontal="right"/>
      <protection locked="0"/>
    </xf>
    <xf numFmtId="0" fontId="18" fillId="0" borderId="35" xfId="0" applyFont="1" applyBorder="1" applyAlignment="1" applyProtection="1">
      <alignment horizontal="right"/>
      <protection locked="0"/>
    </xf>
    <xf numFmtId="0" fontId="4" fillId="0" borderId="34" xfId="0" applyFont="1" applyBorder="1" applyAlignment="1">
      <alignment horizontal="right" vertical="top" wrapText="1"/>
    </xf>
    <xf numFmtId="1" fontId="17" fillId="0" borderId="34" xfId="0" applyNumberFormat="1" applyFont="1" applyBorder="1" applyAlignment="1" applyProtection="1">
      <alignment horizontal="right" vertical="center" wrapText="1"/>
      <protection/>
    </xf>
    <xf numFmtId="0" fontId="20" fillId="0" borderId="34" xfId="0" applyFont="1" applyBorder="1" applyAlignment="1">
      <alignment horizontal="right" vertical="top" wrapText="1"/>
    </xf>
    <xf numFmtId="1" fontId="4" fillId="0" borderId="34" xfId="0" applyNumberFormat="1" applyFont="1" applyBorder="1" applyAlignment="1" applyProtection="1">
      <alignment horizontal="right" vertical="top" wrapText="1"/>
      <protection/>
    </xf>
    <xf numFmtId="1" fontId="4" fillId="2" borderId="34" xfId="0" applyNumberFormat="1" applyFont="1" applyFill="1" applyBorder="1" applyAlignment="1" applyProtection="1">
      <alignment horizontal="right" vertical="top" wrapText="1"/>
      <protection/>
    </xf>
    <xf numFmtId="0" fontId="21" fillId="0" borderId="34" xfId="0" applyFont="1" applyBorder="1" applyAlignment="1">
      <alignment horizontal="right" vertical="top" wrapText="1"/>
    </xf>
    <xf numFmtId="1" fontId="4" fillId="0" borderId="34" xfId="0" applyNumberFormat="1" applyFont="1" applyBorder="1" applyAlignment="1" applyProtection="1">
      <alignment horizontal="right" vertical="top" wrapText="1"/>
      <protection locked="0"/>
    </xf>
    <xf numFmtId="3" fontId="5" fillId="0" borderId="34" xfId="21" applyNumberFormat="1" applyFont="1" applyBorder="1" applyAlignment="1" applyProtection="1">
      <alignment horizontal="right" wrapText="1"/>
      <protection locked="0"/>
    </xf>
    <xf numFmtId="0" fontId="22" fillId="0" borderId="36" xfId="0" applyFont="1" applyBorder="1" applyAlignment="1" applyProtection="1">
      <alignment horizontal="right" vertical="top" wrapText="1"/>
      <protection locked="0"/>
    </xf>
    <xf numFmtId="1" fontId="22" fillId="0" borderId="36" xfId="0" applyNumberFormat="1" applyFont="1" applyBorder="1" applyAlignment="1" applyProtection="1">
      <alignment horizontal="right" vertical="top" wrapText="1"/>
      <protection/>
    </xf>
    <xf numFmtId="1" fontId="4" fillId="0" borderId="37" xfId="0" applyNumberFormat="1" applyFont="1" applyBorder="1" applyAlignment="1" applyProtection="1">
      <alignment horizontal="right" vertical="top" wrapText="1"/>
      <protection locked="0"/>
    </xf>
    <xf numFmtId="1" fontId="4" fillId="0" borderId="38" xfId="0" applyNumberFormat="1" applyFont="1" applyBorder="1" applyAlignment="1" applyProtection="1">
      <alignment horizontal="right" vertical="top" wrapText="1"/>
      <protection locked="0"/>
    </xf>
    <xf numFmtId="1" fontId="4" fillId="0" borderId="50" xfId="0" applyNumberFormat="1" applyFont="1" applyBorder="1" applyAlignment="1" applyProtection="1">
      <alignment horizontal="right" vertical="top" wrapText="1"/>
      <protection locked="0"/>
    </xf>
    <xf numFmtId="49" fontId="14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 applyProtection="1">
      <alignment horizontal="left" vertical="top" wrapText="1"/>
      <protection locked="0"/>
    </xf>
    <xf numFmtId="1" fontId="15" fillId="3" borderId="42" xfId="0" applyNumberFormat="1" applyFont="1" applyFill="1" applyBorder="1" applyAlignment="1" applyProtection="1">
      <alignment horizontal="left" vertical="top" wrapText="1"/>
      <protection/>
    </xf>
    <xf numFmtId="1" fontId="4" fillId="0" borderId="40" xfId="0" applyNumberFormat="1" applyFont="1" applyBorder="1" applyAlignment="1" applyProtection="1">
      <alignment horizontal="left" vertical="top" wrapText="1"/>
      <protection/>
    </xf>
    <xf numFmtId="164" fontId="4" fillId="2" borderId="43" xfId="0" applyNumberFormat="1" applyFont="1" applyFill="1" applyBorder="1" applyAlignment="1" applyProtection="1">
      <alignment horizontal="left" vertical="center" wrapText="1"/>
      <protection/>
    </xf>
    <xf numFmtId="1" fontId="5" fillId="0" borderId="43" xfId="0" applyNumberFormat="1" applyFont="1" applyBorder="1" applyAlignment="1" applyProtection="1">
      <alignment horizontal="left" vertical="top" wrapText="1"/>
      <protection/>
    </xf>
    <xf numFmtId="1" fontId="4" fillId="0" borderId="43" xfId="0" applyNumberFormat="1" applyFont="1" applyBorder="1" applyAlignment="1" applyProtection="1">
      <alignment horizontal="left" vertical="center" wrapText="1"/>
      <protection/>
    </xf>
    <xf numFmtId="1" fontId="5" fillId="0" borderId="43" xfId="0" applyNumberFormat="1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>
      <alignment horizontal="left" vertical="top" wrapText="1"/>
    </xf>
    <xf numFmtId="43" fontId="5" fillId="2" borderId="43" xfId="0" applyNumberFormat="1" applyFont="1" applyFill="1" applyBorder="1" applyAlignment="1" applyProtection="1">
      <alignment horizontal="left" vertical="top" wrapText="1"/>
      <protection/>
    </xf>
    <xf numFmtId="1" fontId="14" fillId="0" borderId="41" xfId="0" applyNumberFormat="1" applyFont="1" applyBorder="1" applyAlignment="1" applyProtection="1">
      <alignment vertical="top" wrapText="1"/>
      <protection locked="0"/>
    </xf>
    <xf numFmtId="0" fontId="5" fillId="0" borderId="43" xfId="0" applyFont="1" applyBorder="1" applyAlignment="1">
      <alignment horizontal="left" vertical="top" wrapText="1"/>
    </xf>
    <xf numFmtId="0" fontId="5" fillId="0" borderId="43" xfId="0" applyFont="1" applyBorder="1" applyAlignment="1">
      <alignment wrapText="1"/>
    </xf>
    <xf numFmtId="0" fontId="5" fillId="0" borderId="43" xfId="0" applyFont="1" applyBorder="1" applyAlignment="1">
      <alignment horizontal="justify" vertical="top" wrapText="1"/>
    </xf>
    <xf numFmtId="1" fontId="14" fillId="0" borderId="43" xfId="0" applyNumberFormat="1" applyFont="1" applyBorder="1" applyAlignment="1" applyProtection="1">
      <alignment horizontal="left" vertical="top" wrapText="1"/>
      <protection/>
    </xf>
    <xf numFmtId="1" fontId="4" fillId="2" borderId="43" xfId="0" applyNumberFormat="1" applyFont="1" applyFill="1" applyBorder="1" applyAlignment="1" applyProtection="1">
      <alignment horizontal="left" vertical="top" wrapText="1"/>
      <protection/>
    </xf>
    <xf numFmtId="1" fontId="4" fillId="0" borderId="43" xfId="0" applyNumberFormat="1" applyFont="1" applyBorder="1" applyAlignment="1" applyProtection="1">
      <alignment horizontal="left" vertical="top" wrapText="1"/>
      <protection/>
    </xf>
    <xf numFmtId="0" fontId="5" fillId="2" borderId="43" xfId="0" applyFont="1" applyFill="1" applyBorder="1" applyAlignment="1">
      <alignment vertical="top" wrapText="1"/>
    </xf>
    <xf numFmtId="3" fontId="4" fillId="0" borderId="41" xfId="21" applyNumberFormat="1" applyFont="1" applyBorder="1" applyAlignment="1" applyProtection="1">
      <alignment horizontal="left" wrapText="1"/>
      <protection locked="0"/>
    </xf>
    <xf numFmtId="3" fontId="5" fillId="0" borderId="43" xfId="21" applyNumberFormat="1" applyFont="1" applyBorder="1" applyAlignment="1" applyProtection="1">
      <alignment horizontal="left" wrapText="1"/>
      <protection locked="0"/>
    </xf>
    <xf numFmtId="49" fontId="5" fillId="0" borderId="45" xfId="0" applyNumberFormat="1" applyFont="1" applyBorder="1" applyAlignment="1" applyProtection="1">
      <alignment horizontal="left" vertical="top"/>
      <protection locked="0"/>
    </xf>
    <xf numFmtId="0" fontId="13" fillId="0" borderId="42" xfId="0" applyFont="1" applyBorder="1" applyAlignment="1" applyProtection="1">
      <alignment horizontal="left" vertical="top" wrapText="1"/>
      <protection locked="0"/>
    </xf>
    <xf numFmtId="1" fontId="13" fillId="0" borderId="42" xfId="0" applyNumberFormat="1" applyFont="1" applyBorder="1" applyAlignment="1" applyProtection="1">
      <alignment horizontal="left" vertical="top" wrapText="1"/>
      <protection/>
    </xf>
    <xf numFmtId="0" fontId="4" fillId="0" borderId="40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18" fillId="0" borderId="51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174" fontId="4" fillId="0" borderId="45" xfId="2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49" fontId="14" fillId="2" borderId="36" xfId="0" applyNumberFormat="1" applyFont="1" applyFill="1" applyBorder="1" applyAlignment="1" applyProtection="1">
      <alignment horizontal="right" vertical="center" textRotation="90" wrapText="1"/>
      <protection locked="0"/>
    </xf>
    <xf numFmtId="49" fontId="14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56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57" xfId="0" applyNumberFormat="1" applyFont="1" applyBorder="1" applyAlignment="1" applyProtection="1">
      <alignment horizontal="center"/>
      <protection locked="0"/>
    </xf>
    <xf numFmtId="167" fontId="4" fillId="0" borderId="58" xfId="0" applyNumberFormat="1" applyFont="1" applyBorder="1" applyAlignment="1" applyProtection="1">
      <alignment horizontal="center"/>
      <protection locked="0"/>
    </xf>
    <xf numFmtId="167" fontId="4" fillId="3" borderId="49" xfId="0" applyNumberFormat="1" applyFont="1" applyFill="1" applyBorder="1" applyAlignment="1" applyProtection="1">
      <alignment horizontal="center"/>
      <protection locked="0"/>
    </xf>
    <xf numFmtId="167" fontId="4" fillId="2" borderId="59" xfId="0" applyNumberFormat="1" applyFont="1" applyFill="1" applyBorder="1" applyAlignment="1" applyProtection="1">
      <alignment horizontal="center"/>
      <protection locked="0"/>
    </xf>
    <xf numFmtId="167" fontId="4" fillId="2" borderId="57" xfId="0" applyNumberFormat="1" applyFont="1" applyFill="1" applyBorder="1" applyAlignment="1" applyProtection="1">
      <alignment horizontal="center"/>
      <protection locked="0"/>
    </xf>
    <xf numFmtId="167" fontId="4" fillId="0" borderId="60" xfId="0" applyNumberFormat="1" applyFont="1" applyBorder="1" applyAlignment="1" applyProtection="1">
      <alignment horizontal="center"/>
      <protection locked="0"/>
    </xf>
    <xf numFmtId="167" fontId="4" fillId="0" borderId="61" xfId="0" applyNumberFormat="1" applyFont="1" applyBorder="1" applyAlignment="1" applyProtection="1">
      <alignment horizontal="center"/>
      <protection locked="0"/>
    </xf>
    <xf numFmtId="49" fontId="24" fillId="0" borderId="4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 horizontal="center"/>
      <protection locked="0"/>
    </xf>
    <xf numFmtId="167" fontId="4" fillId="2" borderId="49" xfId="0" applyNumberFormat="1" applyFont="1" applyFill="1" applyBorder="1" applyAlignment="1" applyProtection="1">
      <alignment horizontal="center"/>
      <protection locked="0"/>
    </xf>
    <xf numFmtId="167" fontId="4" fillId="0" borderId="59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right"/>
      <protection locked="0"/>
    </xf>
    <xf numFmtId="167" fontId="16" fillId="0" borderId="0" xfId="0" applyNumberFormat="1" applyFont="1" applyFill="1" applyAlignment="1">
      <alignment horizontal="right" wrapText="1" shrinkToFit="1"/>
    </xf>
    <xf numFmtId="0" fontId="5" fillId="0" borderId="0" xfId="0" applyFont="1" applyFill="1" applyAlignment="1">
      <alignment horizontal="right" vertical="center"/>
    </xf>
    <xf numFmtId="0" fontId="16" fillId="0" borderId="0" xfId="0" applyFont="1" applyBorder="1" applyAlignment="1">
      <alignment horizontal="right" wrapText="1"/>
    </xf>
    <xf numFmtId="167" fontId="26" fillId="3" borderId="54" xfId="0" applyNumberFormat="1" applyFont="1" applyFill="1" applyBorder="1" applyAlignment="1">
      <alignment horizontal="center" vertical="center" wrapText="1"/>
    </xf>
    <xf numFmtId="167" fontId="26" fillId="3" borderId="18" xfId="0" applyNumberFormat="1" applyFont="1" applyFill="1" applyBorder="1" applyAlignment="1">
      <alignment horizontal="center" vertical="center" wrapText="1"/>
    </xf>
    <xf numFmtId="167" fontId="26" fillId="3" borderId="56" xfId="0" applyNumberFormat="1" applyFont="1" applyFill="1" applyBorder="1" applyAlignment="1">
      <alignment horizontal="center" vertical="center" wrapText="1"/>
    </xf>
    <xf numFmtId="167" fontId="26" fillId="3" borderId="53" xfId="0" applyNumberFormat="1" applyFont="1" applyFill="1" applyBorder="1" applyAlignment="1">
      <alignment horizontal="center" vertical="center" wrapText="1"/>
    </xf>
    <xf numFmtId="167" fontId="26" fillId="3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0"/>
  <sheetViews>
    <sheetView tabSelected="1" view="pageBreakPreview" zoomScaleSheetLayoutView="100" workbookViewId="0" topLeftCell="A1">
      <pane xSplit="2" ySplit="9" topLeftCell="AE3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" sqref="B3:AF3"/>
    </sheetView>
  </sheetViews>
  <sheetFormatPr defaultColWidth="9.00390625" defaultRowHeight="12.75"/>
  <cols>
    <col min="1" max="1" width="18.125" style="22" customWidth="1"/>
    <col min="2" max="2" width="65.75390625" style="8" customWidth="1"/>
    <col min="3" max="3" width="2.00390625" style="17" hidden="1" customWidth="1"/>
    <col min="4" max="4" width="10.75390625" style="16" hidden="1" customWidth="1"/>
    <col min="5" max="5" width="0" style="16" hidden="1" customWidth="1"/>
    <col min="6" max="6" width="15.00390625" style="16" hidden="1" customWidth="1"/>
    <col min="7" max="7" width="0" style="1" hidden="1" customWidth="1"/>
    <col min="8" max="8" width="11.625" style="1" hidden="1" customWidth="1"/>
    <col min="9" max="9" width="11.125" style="1" hidden="1" customWidth="1"/>
    <col min="10" max="10" width="10.375" style="1" hidden="1" customWidth="1"/>
    <col min="11" max="11" width="13.00390625" style="1" hidden="1" customWidth="1"/>
    <col min="12" max="12" width="10.375" style="1" hidden="1" customWidth="1"/>
    <col min="13" max="13" width="8.125" style="1" hidden="1" customWidth="1"/>
    <col min="14" max="14" width="14.00390625" style="1" hidden="1" customWidth="1"/>
    <col min="15" max="15" width="0" style="1" hidden="1" customWidth="1"/>
    <col min="16" max="16" width="10.875" style="1" hidden="1" customWidth="1"/>
    <col min="17" max="17" width="0" style="1" hidden="1" customWidth="1"/>
    <col min="18" max="18" width="10.875" style="1" hidden="1" customWidth="1"/>
    <col min="19" max="19" width="0" style="1" hidden="1" customWidth="1"/>
    <col min="20" max="20" width="4.25390625" style="1" hidden="1" customWidth="1"/>
    <col min="21" max="21" width="10.375" style="16" hidden="1" customWidth="1"/>
    <col min="22" max="22" width="11.375" style="16" hidden="1" customWidth="1"/>
    <col min="23" max="23" width="9.125" style="16" hidden="1" customWidth="1"/>
    <col min="24" max="24" width="11.375" style="16" hidden="1" customWidth="1"/>
    <col min="25" max="25" width="9.125" style="16" hidden="1" customWidth="1"/>
    <col min="26" max="26" width="11.375" style="16" hidden="1" customWidth="1"/>
    <col min="27" max="27" width="9.125" style="16" hidden="1" customWidth="1"/>
    <col min="28" max="28" width="11.00390625" style="16" hidden="1" customWidth="1"/>
    <col min="29" max="29" width="9.125" style="16" hidden="1" customWidth="1"/>
    <col min="30" max="30" width="11.25390625" style="16" hidden="1" customWidth="1"/>
    <col min="31" max="31" width="4.75390625" style="16" hidden="1" customWidth="1"/>
    <col min="32" max="33" width="11.25390625" style="16" hidden="1" customWidth="1"/>
    <col min="34" max="34" width="11.25390625" style="16" customWidth="1"/>
    <col min="35" max="16384" width="9.125" style="1" customWidth="1"/>
  </cols>
  <sheetData>
    <row r="1" spans="1:38" s="12" customFormat="1" ht="12.75" customHeight="1">
      <c r="A1" s="20"/>
      <c r="B1" s="260" t="s">
        <v>61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13"/>
      <c r="AH1" s="13"/>
      <c r="AI1" s="13"/>
      <c r="AJ1" s="13"/>
      <c r="AK1" s="13"/>
      <c r="AL1" s="231"/>
    </row>
    <row r="2" spans="1:32" s="157" customFormat="1" ht="11.25" customHeight="1">
      <c r="A2" s="156"/>
      <c r="B2" s="261" t="s">
        <v>94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</row>
    <row r="3" spans="1:39" ht="12.75">
      <c r="A3" s="116"/>
      <c r="B3" s="262" t="s">
        <v>98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H3" s="160"/>
      <c r="AL3" s="232"/>
      <c r="AM3" s="232"/>
    </row>
    <row r="4" spans="1:38" s="12" customFormat="1" ht="52.5" customHeight="1">
      <c r="A4" s="21"/>
      <c r="B4" s="263" t="s">
        <v>97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14"/>
      <c r="AH4" s="14"/>
      <c r="AI4" s="14"/>
      <c r="AJ4" s="14"/>
      <c r="AK4" s="14"/>
      <c r="AL4" s="233"/>
    </row>
    <row r="5" spans="1:39" s="9" customFormat="1" ht="16.5" thickBot="1">
      <c r="A5" s="259" t="s">
        <v>84</v>
      </c>
      <c r="B5" s="259"/>
      <c r="C5" s="259"/>
      <c r="D5" s="259"/>
      <c r="E5" s="113"/>
      <c r="F5" s="11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157"/>
    </row>
    <row r="6" spans="1:38" s="12" customFormat="1" ht="13.5" thickBot="1">
      <c r="A6" s="21"/>
      <c r="C6" s="236"/>
      <c r="D6" s="237"/>
      <c r="E6" s="19"/>
      <c r="F6" s="19"/>
      <c r="G6" s="14"/>
      <c r="H6" s="14"/>
      <c r="I6" s="14"/>
      <c r="J6" s="14"/>
      <c r="M6" s="14"/>
      <c r="N6" s="23"/>
      <c r="O6" s="14"/>
      <c r="P6" s="23"/>
      <c r="Q6" s="14"/>
      <c r="R6" s="23"/>
      <c r="S6" s="14"/>
      <c r="T6" s="23" t="s">
        <v>67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14"/>
      <c r="AJ6" s="14"/>
      <c r="AK6" s="14"/>
      <c r="AL6" s="233"/>
    </row>
    <row r="7" spans="1:39" s="152" customFormat="1" ht="37.5" customHeight="1" thickBot="1">
      <c r="A7" s="238" t="s">
        <v>10</v>
      </c>
      <c r="B7" s="203" t="s">
        <v>22</v>
      </c>
      <c r="C7" s="239" t="s">
        <v>57</v>
      </c>
      <c r="D7" s="149" t="s">
        <v>85</v>
      </c>
      <c r="E7" s="240" t="s">
        <v>68</v>
      </c>
      <c r="F7" s="241" t="s">
        <v>92</v>
      </c>
      <c r="G7" s="241" t="s">
        <v>70</v>
      </c>
      <c r="H7" s="242" t="s">
        <v>92</v>
      </c>
      <c r="I7" s="243" t="s">
        <v>74</v>
      </c>
      <c r="J7" s="267" t="s">
        <v>71</v>
      </c>
      <c r="K7" s="241" t="s">
        <v>72</v>
      </c>
      <c r="L7" s="244" t="s">
        <v>92</v>
      </c>
      <c r="M7" s="243" t="s">
        <v>75</v>
      </c>
      <c r="N7" s="266" t="s">
        <v>71</v>
      </c>
      <c r="O7" s="243" t="s">
        <v>76</v>
      </c>
      <c r="P7" s="266" t="s">
        <v>71</v>
      </c>
      <c r="Q7" s="243" t="s">
        <v>77</v>
      </c>
      <c r="R7" s="266" t="s">
        <v>71</v>
      </c>
      <c r="S7" s="243" t="s">
        <v>79</v>
      </c>
      <c r="T7" s="264" t="s">
        <v>71</v>
      </c>
      <c r="U7" s="150" t="s">
        <v>87</v>
      </c>
      <c r="V7" s="170" t="s">
        <v>86</v>
      </c>
      <c r="W7" s="149" t="s">
        <v>88</v>
      </c>
      <c r="X7" s="170" t="s">
        <v>86</v>
      </c>
      <c r="Y7" s="151" t="s">
        <v>89</v>
      </c>
      <c r="Z7" s="159" t="s">
        <v>86</v>
      </c>
      <c r="AA7" s="151" t="s">
        <v>90</v>
      </c>
      <c r="AB7" s="159" t="s">
        <v>86</v>
      </c>
      <c r="AC7" s="151" t="s">
        <v>91</v>
      </c>
      <c r="AD7" s="159" t="s">
        <v>86</v>
      </c>
      <c r="AE7" s="151" t="s">
        <v>93</v>
      </c>
      <c r="AF7" s="159" t="s">
        <v>86</v>
      </c>
      <c r="AG7" s="151" t="s">
        <v>95</v>
      </c>
      <c r="AH7" s="159" t="s">
        <v>86</v>
      </c>
      <c r="AL7" s="234"/>
      <c r="AM7" s="234"/>
    </row>
    <row r="8" spans="1:34" s="9" customFormat="1" ht="18" customHeight="1" hidden="1">
      <c r="A8" s="39" t="s">
        <v>30</v>
      </c>
      <c r="B8" s="204" t="s">
        <v>40</v>
      </c>
      <c r="C8" s="181"/>
      <c r="D8" s="49">
        <f aca="true" t="shared" si="0" ref="D8:I8">D10+D23</f>
        <v>606008</v>
      </c>
      <c r="E8" s="41">
        <f t="shared" si="0"/>
        <v>0</v>
      </c>
      <c r="F8" s="41">
        <f t="shared" si="0"/>
        <v>0</v>
      </c>
      <c r="G8" s="41">
        <f t="shared" si="0"/>
        <v>0</v>
      </c>
      <c r="H8" s="64">
        <f t="shared" si="0"/>
        <v>0</v>
      </c>
      <c r="I8" s="77">
        <f t="shared" si="0"/>
        <v>0</v>
      </c>
      <c r="J8" s="268"/>
      <c r="K8" s="41"/>
      <c r="L8" s="78">
        <f>L10+L23</f>
        <v>0</v>
      </c>
      <c r="M8" s="77">
        <f>M10+M23</f>
        <v>0</v>
      </c>
      <c r="N8" s="265"/>
      <c r="O8" s="77">
        <f>O10+O23</f>
        <v>0</v>
      </c>
      <c r="P8" s="265"/>
      <c r="Q8" s="77">
        <f>Q10+Q23</f>
        <v>0</v>
      </c>
      <c r="R8" s="265"/>
      <c r="S8" s="77">
        <f>S10+S23</f>
        <v>0</v>
      </c>
      <c r="T8" s="265"/>
      <c r="U8" s="49">
        <f>U10+U23</f>
        <v>0</v>
      </c>
      <c r="V8" s="117">
        <f>D8+U8</f>
        <v>606008</v>
      </c>
      <c r="W8" s="49">
        <f>W10+W23</f>
        <v>100</v>
      </c>
      <c r="X8" s="119">
        <f>F8+W8</f>
        <v>100</v>
      </c>
      <c r="Y8" s="137">
        <f>Y10+Y23</f>
        <v>0</v>
      </c>
      <c r="Z8" s="125">
        <f>H8+Y8</f>
        <v>0</v>
      </c>
      <c r="AA8" s="137">
        <f>AA10+AA23</f>
        <v>0</v>
      </c>
      <c r="AB8" s="125">
        <f>J8+AA8</f>
        <v>0</v>
      </c>
      <c r="AC8" s="137">
        <f>AC10+AC23</f>
        <v>0</v>
      </c>
      <c r="AD8" s="125">
        <f>L8+AC8</f>
        <v>0</v>
      </c>
      <c r="AE8" s="137">
        <f>AE10+AE23</f>
        <v>31488</v>
      </c>
      <c r="AF8" s="161">
        <f>N8+AE8</f>
        <v>31488</v>
      </c>
      <c r="AG8" s="137">
        <f>AG10+AG23</f>
        <v>0</v>
      </c>
      <c r="AH8" s="245">
        <f>P8+AG8</f>
        <v>0</v>
      </c>
    </row>
    <row r="9" spans="1:34" ht="13.5" customHeight="1" hidden="1" thickBot="1">
      <c r="A9" s="28"/>
      <c r="B9" s="205"/>
      <c r="C9" s="182"/>
      <c r="D9" s="48" t="e">
        <f>SUM(#REF!)</f>
        <v>#REF!</v>
      </c>
      <c r="E9" s="48" t="e">
        <f>SUM(#REF!)</f>
        <v>#REF!</v>
      </c>
      <c r="F9" s="48" t="e">
        <f>SUM(#REF!)</f>
        <v>#REF!</v>
      </c>
      <c r="G9" s="48" t="e">
        <f>SUM(#REF!)</f>
        <v>#REF!</v>
      </c>
      <c r="H9" s="65" t="e">
        <f>SUM(#REF!)</f>
        <v>#REF!</v>
      </c>
      <c r="I9" s="79" t="e">
        <f>SUM(#REF!)</f>
        <v>#REF!</v>
      </c>
      <c r="J9" s="48"/>
      <c r="K9" s="48"/>
      <c r="L9" s="80" t="e">
        <f>SUM(#REF!)</f>
        <v>#REF!</v>
      </c>
      <c r="M9" s="79" t="e">
        <f>SUM(#REF!)</f>
        <v>#REF!</v>
      </c>
      <c r="N9" s="80"/>
      <c r="O9" s="79" t="e">
        <f>SUM(#REF!)</f>
        <v>#REF!</v>
      </c>
      <c r="P9" s="80"/>
      <c r="Q9" s="79" t="e">
        <f>SUM(#REF!)</f>
        <v>#REF!</v>
      </c>
      <c r="R9" s="80"/>
      <c r="S9" s="79" t="e">
        <f>SUM(#REF!)</f>
        <v>#REF!</v>
      </c>
      <c r="T9" s="80"/>
      <c r="U9" s="48" t="e">
        <f>SUM(#REF!)</f>
        <v>#REF!</v>
      </c>
      <c r="V9" s="48" t="e">
        <f>SUM(#REF!)</f>
        <v>#REF!</v>
      </c>
      <c r="W9" s="48" t="e">
        <f>SUM(#REF!)</f>
        <v>#REF!</v>
      </c>
      <c r="X9" s="65" t="e">
        <f>SUM(#REF!)</f>
        <v>#REF!</v>
      </c>
      <c r="Y9" s="138" t="e">
        <f>SUM(#REF!)</f>
        <v>#REF!</v>
      </c>
      <c r="Z9" s="126" t="e">
        <f>SUM(#REF!)</f>
        <v>#REF!</v>
      </c>
      <c r="AA9" s="138" t="e">
        <f>SUM(#REF!)</f>
        <v>#REF!</v>
      </c>
      <c r="AB9" s="126" t="e">
        <f>SUM(#REF!)</f>
        <v>#REF!</v>
      </c>
      <c r="AC9" s="138" t="e">
        <f>SUM(#REF!)</f>
        <v>#REF!</v>
      </c>
      <c r="AD9" s="126" t="e">
        <f>SUM(#REF!)</f>
        <v>#REF!</v>
      </c>
      <c r="AE9" s="138" t="e">
        <f>SUM(#REF!)</f>
        <v>#REF!</v>
      </c>
      <c r="AF9" s="162" t="e">
        <f>SUM(#REF!)</f>
        <v>#REF!</v>
      </c>
      <c r="AG9" s="138" t="e">
        <f>SUM(#REF!)</f>
        <v>#REF!</v>
      </c>
      <c r="AH9" s="246" t="e">
        <f>SUM(#REF!)</f>
        <v>#REF!</v>
      </c>
    </row>
    <row r="10" spans="1:34" s="3" customFormat="1" ht="15" customHeight="1" thickBot="1">
      <c r="A10" s="179"/>
      <c r="B10" s="206" t="s">
        <v>15</v>
      </c>
      <c r="C10" s="183"/>
      <c r="D10" s="51">
        <f>SUM(D12,D14,D16,D19,D22)</f>
        <v>395616</v>
      </c>
      <c r="E10" s="51">
        <f>SUM(E12,E14,E16,E19,E22)</f>
        <v>0</v>
      </c>
      <c r="F10" s="51">
        <f>SUM(F12,F14,F16,F19,F22)</f>
        <v>0</v>
      </c>
      <c r="G10" s="51">
        <f>SUM(G12,G14,G16,G19,G22)</f>
        <v>0</v>
      </c>
      <c r="H10" s="66">
        <f aca="true" t="shared" si="1" ref="H10:N10">SUM(H12,H14,H16,H19)</f>
        <v>0</v>
      </c>
      <c r="I10" s="81">
        <f t="shared" si="1"/>
        <v>0</v>
      </c>
      <c r="J10" s="51">
        <f t="shared" si="1"/>
        <v>0</v>
      </c>
      <c r="K10" s="51">
        <f t="shared" si="1"/>
        <v>0</v>
      </c>
      <c r="L10" s="53">
        <f t="shared" si="1"/>
        <v>0</v>
      </c>
      <c r="M10" s="81">
        <f t="shared" si="1"/>
        <v>0</v>
      </c>
      <c r="N10" s="53">
        <f t="shared" si="1"/>
        <v>0</v>
      </c>
      <c r="O10" s="81">
        <f>SUM(O12,O14,O16,O19)</f>
        <v>0</v>
      </c>
      <c r="P10" s="53">
        <f>SUM(P12,P14,P16,P19)</f>
        <v>0</v>
      </c>
      <c r="Q10" s="81">
        <f>SUM(Q12,Q14,Q16,Q19)</f>
        <v>0</v>
      </c>
      <c r="R10" s="53">
        <f>SUM(R12,R14,R16,R19)</f>
        <v>0</v>
      </c>
      <c r="S10" s="81">
        <f aca="true" t="shared" si="2" ref="S10:X10">SUM(S12,S14,S16,S19,S22)</f>
        <v>0</v>
      </c>
      <c r="T10" s="81">
        <f t="shared" si="2"/>
        <v>0</v>
      </c>
      <c r="U10" s="51">
        <f t="shared" si="2"/>
        <v>0</v>
      </c>
      <c r="V10" s="51">
        <f t="shared" si="2"/>
        <v>395616</v>
      </c>
      <c r="W10" s="51">
        <f t="shared" si="2"/>
        <v>0</v>
      </c>
      <c r="X10" s="66">
        <f t="shared" si="2"/>
        <v>395616</v>
      </c>
      <c r="Y10" s="139">
        <f aca="true" t="shared" si="3" ref="Y10:AD10">SUM(Y12,Y14,Y16,Y19,Y22)</f>
        <v>0</v>
      </c>
      <c r="Z10" s="127">
        <f t="shared" si="3"/>
        <v>395616</v>
      </c>
      <c r="AA10" s="139">
        <f t="shared" si="3"/>
        <v>0</v>
      </c>
      <c r="AB10" s="127">
        <f t="shared" si="3"/>
        <v>395616</v>
      </c>
      <c r="AC10" s="139">
        <f t="shared" si="3"/>
        <v>0</v>
      </c>
      <c r="AD10" s="127">
        <f t="shared" si="3"/>
        <v>395616</v>
      </c>
      <c r="AE10" s="139">
        <f>SUM(AE12,AE14,AE16,AE19,AE22)</f>
        <v>9841</v>
      </c>
      <c r="AF10" s="163">
        <f>SUM(AF12,AF14,AF16,AF19,AF22)</f>
        <v>405457</v>
      </c>
      <c r="AG10" s="175">
        <f>SUM(AG12,AG14,AG16,AG19,AG22)</f>
        <v>0</v>
      </c>
      <c r="AH10" s="247">
        <f>SUM(AH12,AH14,AH16,AH19,AH22)</f>
        <v>405457</v>
      </c>
    </row>
    <row r="11" spans="1:34" s="3" customFormat="1" ht="18.75" customHeight="1" hidden="1">
      <c r="A11" s="29"/>
      <c r="B11" s="207"/>
      <c r="C11" s="184"/>
      <c r="D11" s="49"/>
      <c r="E11" s="49"/>
      <c r="F11" s="49"/>
      <c r="G11" s="49"/>
      <c r="H11" s="67"/>
      <c r="I11" s="82"/>
      <c r="J11" s="49"/>
      <c r="K11" s="49"/>
      <c r="L11" s="83"/>
      <c r="M11" s="82"/>
      <c r="N11" s="83"/>
      <c r="O11" s="82"/>
      <c r="P11" s="83"/>
      <c r="Q11" s="82"/>
      <c r="R11" s="83"/>
      <c r="S11" s="82"/>
      <c r="T11" s="83"/>
      <c r="U11" s="49"/>
      <c r="V11" s="49"/>
      <c r="W11" s="49"/>
      <c r="X11" s="67"/>
      <c r="Y11" s="137"/>
      <c r="Z11" s="128"/>
      <c r="AA11" s="137"/>
      <c r="AB11" s="128"/>
      <c r="AC11" s="137"/>
      <c r="AD11" s="128"/>
      <c r="AE11" s="137"/>
      <c r="AF11" s="164"/>
      <c r="AG11" s="137"/>
      <c r="AH11" s="248"/>
    </row>
    <row r="12" spans="1:34" s="4" customFormat="1" ht="17.25" customHeight="1">
      <c r="A12" s="30" t="s">
        <v>29</v>
      </c>
      <c r="B12" s="208" t="s">
        <v>19</v>
      </c>
      <c r="C12" s="185"/>
      <c r="D12" s="41">
        <f aca="true" t="shared" si="4" ref="D12:AF12">D13</f>
        <v>250000</v>
      </c>
      <c r="E12" s="41">
        <f t="shared" si="4"/>
        <v>0</v>
      </c>
      <c r="F12" s="41">
        <f t="shared" si="4"/>
        <v>0</v>
      </c>
      <c r="G12" s="41">
        <f t="shared" si="4"/>
        <v>0</v>
      </c>
      <c r="H12" s="64">
        <f t="shared" si="4"/>
        <v>0</v>
      </c>
      <c r="I12" s="77">
        <f t="shared" si="4"/>
        <v>0</v>
      </c>
      <c r="J12" s="41">
        <f t="shared" si="4"/>
        <v>0</v>
      </c>
      <c r="K12" s="41">
        <f t="shared" si="4"/>
        <v>0</v>
      </c>
      <c r="L12" s="78">
        <f t="shared" si="4"/>
        <v>0</v>
      </c>
      <c r="M12" s="77">
        <f t="shared" si="4"/>
        <v>0</v>
      </c>
      <c r="N12" s="78">
        <f t="shared" si="4"/>
        <v>0</v>
      </c>
      <c r="O12" s="77">
        <f t="shared" si="4"/>
        <v>0</v>
      </c>
      <c r="P12" s="78">
        <f t="shared" si="4"/>
        <v>0</v>
      </c>
      <c r="Q12" s="77">
        <f t="shared" si="4"/>
        <v>0</v>
      </c>
      <c r="R12" s="78">
        <f t="shared" si="4"/>
        <v>0</v>
      </c>
      <c r="S12" s="77">
        <f t="shared" si="4"/>
        <v>0</v>
      </c>
      <c r="T12" s="78">
        <f t="shared" si="4"/>
        <v>0</v>
      </c>
      <c r="U12" s="41">
        <f t="shared" si="4"/>
        <v>0</v>
      </c>
      <c r="V12" s="41">
        <f t="shared" si="4"/>
        <v>250000</v>
      </c>
      <c r="W12" s="41">
        <f t="shared" si="4"/>
        <v>0</v>
      </c>
      <c r="X12" s="64">
        <f t="shared" si="4"/>
        <v>250000</v>
      </c>
      <c r="Y12" s="140">
        <f t="shared" si="4"/>
        <v>0</v>
      </c>
      <c r="Z12" s="129">
        <f t="shared" si="4"/>
        <v>250000</v>
      </c>
      <c r="AA12" s="140">
        <f t="shared" si="4"/>
        <v>0</v>
      </c>
      <c r="AB12" s="129">
        <f t="shared" si="4"/>
        <v>250000</v>
      </c>
      <c r="AC12" s="140">
        <f t="shared" si="4"/>
        <v>0</v>
      </c>
      <c r="AD12" s="129">
        <f t="shared" si="4"/>
        <v>250000</v>
      </c>
      <c r="AE12" s="140">
        <f t="shared" si="4"/>
        <v>0</v>
      </c>
      <c r="AF12" s="165">
        <f t="shared" si="4"/>
        <v>250000</v>
      </c>
      <c r="AG12" s="172">
        <f>AG13</f>
        <v>0</v>
      </c>
      <c r="AH12" s="249">
        <f>AH13</f>
        <v>250000</v>
      </c>
    </row>
    <row r="13" spans="1:34" s="3" customFormat="1" ht="16.5" customHeight="1">
      <c r="A13" s="31" t="s">
        <v>46</v>
      </c>
      <c r="B13" s="209" t="s">
        <v>11</v>
      </c>
      <c r="C13" s="186">
        <v>32</v>
      </c>
      <c r="D13" s="42">
        <v>250000</v>
      </c>
      <c r="E13" s="42"/>
      <c r="F13" s="43"/>
      <c r="G13" s="42"/>
      <c r="H13" s="68"/>
      <c r="I13" s="84"/>
      <c r="J13" s="42"/>
      <c r="K13" s="42"/>
      <c r="L13" s="85"/>
      <c r="M13" s="84"/>
      <c r="N13" s="85"/>
      <c r="O13" s="84"/>
      <c r="P13" s="85"/>
      <c r="Q13" s="84"/>
      <c r="R13" s="85"/>
      <c r="S13" s="84"/>
      <c r="T13" s="85"/>
      <c r="U13" s="42"/>
      <c r="V13" s="42">
        <f>D13+U13</f>
        <v>250000</v>
      </c>
      <c r="W13" s="42"/>
      <c r="X13" s="69">
        <f>V13+W13</f>
        <v>250000</v>
      </c>
      <c r="Y13" s="141"/>
      <c r="Z13" s="130">
        <f>X13+Y13</f>
        <v>250000</v>
      </c>
      <c r="AA13" s="141"/>
      <c r="AB13" s="130">
        <f>Z13+AA13</f>
        <v>250000</v>
      </c>
      <c r="AC13" s="141"/>
      <c r="AD13" s="130">
        <f>AB13+AC13</f>
        <v>250000</v>
      </c>
      <c r="AE13" s="141"/>
      <c r="AF13" s="161">
        <f>AD13+AE13</f>
        <v>250000</v>
      </c>
      <c r="AG13" s="173"/>
      <c r="AH13" s="245">
        <f>AF13+AG13</f>
        <v>250000</v>
      </c>
    </row>
    <row r="14" spans="1:34" s="5" customFormat="1" ht="15" customHeight="1">
      <c r="A14" s="30" t="s">
        <v>4</v>
      </c>
      <c r="B14" s="210" t="s">
        <v>16</v>
      </c>
      <c r="C14" s="187"/>
      <c r="D14" s="41">
        <f aca="true" t="shared" si="5" ref="D14:AF14">D15</f>
        <v>85000</v>
      </c>
      <c r="E14" s="41">
        <f t="shared" si="5"/>
        <v>0</v>
      </c>
      <c r="F14" s="41">
        <f t="shared" si="5"/>
        <v>0</v>
      </c>
      <c r="G14" s="41">
        <f t="shared" si="5"/>
        <v>0</v>
      </c>
      <c r="H14" s="64">
        <f t="shared" si="5"/>
        <v>0</v>
      </c>
      <c r="I14" s="77">
        <f t="shared" si="5"/>
        <v>0</v>
      </c>
      <c r="J14" s="41">
        <f t="shared" si="5"/>
        <v>0</v>
      </c>
      <c r="K14" s="41">
        <f t="shared" si="5"/>
        <v>0</v>
      </c>
      <c r="L14" s="78">
        <f t="shared" si="5"/>
        <v>0</v>
      </c>
      <c r="M14" s="77">
        <f t="shared" si="5"/>
        <v>0</v>
      </c>
      <c r="N14" s="78">
        <f t="shared" si="5"/>
        <v>0</v>
      </c>
      <c r="O14" s="77">
        <f t="shared" si="5"/>
        <v>0</v>
      </c>
      <c r="P14" s="78">
        <f t="shared" si="5"/>
        <v>0</v>
      </c>
      <c r="Q14" s="77">
        <f t="shared" si="5"/>
        <v>0</v>
      </c>
      <c r="R14" s="78">
        <f t="shared" si="5"/>
        <v>0</v>
      </c>
      <c r="S14" s="77">
        <f t="shared" si="5"/>
        <v>0</v>
      </c>
      <c r="T14" s="78">
        <f t="shared" si="5"/>
        <v>0</v>
      </c>
      <c r="U14" s="41">
        <f t="shared" si="5"/>
        <v>0</v>
      </c>
      <c r="V14" s="41">
        <f t="shared" si="5"/>
        <v>85000</v>
      </c>
      <c r="W14" s="41">
        <f t="shared" si="5"/>
        <v>0</v>
      </c>
      <c r="X14" s="64">
        <f t="shared" si="5"/>
        <v>85000</v>
      </c>
      <c r="Y14" s="140">
        <f t="shared" si="5"/>
        <v>0</v>
      </c>
      <c r="Z14" s="129">
        <f t="shared" si="5"/>
        <v>85000</v>
      </c>
      <c r="AA14" s="140">
        <f t="shared" si="5"/>
        <v>0</v>
      </c>
      <c r="AB14" s="129">
        <f t="shared" si="5"/>
        <v>85000</v>
      </c>
      <c r="AC14" s="140">
        <f t="shared" si="5"/>
        <v>0</v>
      </c>
      <c r="AD14" s="129">
        <f t="shared" si="5"/>
        <v>85000</v>
      </c>
      <c r="AE14" s="140">
        <f t="shared" si="5"/>
        <v>0</v>
      </c>
      <c r="AF14" s="165">
        <f t="shared" si="5"/>
        <v>85000</v>
      </c>
      <c r="AG14" s="172">
        <f>AG15</f>
        <v>0</v>
      </c>
      <c r="AH14" s="249">
        <f>AH15</f>
        <v>85000</v>
      </c>
    </row>
    <row r="15" spans="1:34" s="3" customFormat="1" ht="17.25" customHeight="1">
      <c r="A15" s="32" t="s">
        <v>47</v>
      </c>
      <c r="B15" s="209" t="s">
        <v>17</v>
      </c>
      <c r="C15" s="186">
        <v>90</v>
      </c>
      <c r="D15" s="42">
        <v>85000</v>
      </c>
      <c r="E15" s="42"/>
      <c r="F15" s="43"/>
      <c r="G15" s="42"/>
      <c r="H15" s="68"/>
      <c r="I15" s="84"/>
      <c r="J15" s="42"/>
      <c r="K15" s="42"/>
      <c r="L15" s="85"/>
      <c r="M15" s="84"/>
      <c r="N15" s="85"/>
      <c r="O15" s="84"/>
      <c r="P15" s="85"/>
      <c r="Q15" s="84"/>
      <c r="R15" s="85"/>
      <c r="S15" s="84"/>
      <c r="T15" s="85"/>
      <c r="U15" s="42"/>
      <c r="V15" s="42">
        <f>D15+U15</f>
        <v>85000</v>
      </c>
      <c r="W15" s="42"/>
      <c r="X15" s="69">
        <f>V15+W15</f>
        <v>85000</v>
      </c>
      <c r="Y15" s="141"/>
      <c r="Z15" s="130">
        <f>X15+Y15</f>
        <v>85000</v>
      </c>
      <c r="AA15" s="141"/>
      <c r="AB15" s="130">
        <f>Z15+AA15</f>
        <v>85000</v>
      </c>
      <c r="AC15" s="141"/>
      <c r="AD15" s="130">
        <f>AB15+AC15</f>
        <v>85000</v>
      </c>
      <c r="AE15" s="141"/>
      <c r="AF15" s="161">
        <f>AD15+AE15</f>
        <v>85000</v>
      </c>
      <c r="AG15" s="173"/>
      <c r="AH15" s="245">
        <f>AF15+AG15</f>
        <v>85000</v>
      </c>
    </row>
    <row r="16" spans="1:34" s="3" customFormat="1" ht="14.25" customHeight="1">
      <c r="A16" s="30" t="s">
        <v>28</v>
      </c>
      <c r="B16" s="210" t="s">
        <v>18</v>
      </c>
      <c r="C16" s="186"/>
      <c r="D16" s="41">
        <f>D17+D18</f>
        <v>50200</v>
      </c>
      <c r="E16" s="41">
        <f>E17+E18</f>
        <v>0</v>
      </c>
      <c r="F16" s="41">
        <f>F17+F18</f>
        <v>0</v>
      </c>
      <c r="G16" s="41">
        <f aca="true" t="shared" si="6" ref="G16:L16">G17+G18</f>
        <v>0</v>
      </c>
      <c r="H16" s="64">
        <f t="shared" si="6"/>
        <v>0</v>
      </c>
      <c r="I16" s="77">
        <f t="shared" si="6"/>
        <v>0</v>
      </c>
      <c r="J16" s="41">
        <f t="shared" si="6"/>
        <v>0</v>
      </c>
      <c r="K16" s="41">
        <f t="shared" si="6"/>
        <v>0</v>
      </c>
      <c r="L16" s="78">
        <f t="shared" si="6"/>
        <v>0</v>
      </c>
      <c r="M16" s="77">
        <f aca="true" t="shared" si="7" ref="M16:R16">M17+M18</f>
        <v>0</v>
      </c>
      <c r="N16" s="78">
        <f t="shared" si="7"/>
        <v>0</v>
      </c>
      <c r="O16" s="77">
        <f t="shared" si="7"/>
        <v>0</v>
      </c>
      <c r="P16" s="78">
        <f t="shared" si="7"/>
        <v>0</v>
      </c>
      <c r="Q16" s="77">
        <f t="shared" si="7"/>
        <v>0</v>
      </c>
      <c r="R16" s="78">
        <f t="shared" si="7"/>
        <v>0</v>
      </c>
      <c r="S16" s="77">
        <f aca="true" t="shared" si="8" ref="S16:X16">S17+S18</f>
        <v>0</v>
      </c>
      <c r="T16" s="78">
        <f t="shared" si="8"/>
        <v>0</v>
      </c>
      <c r="U16" s="41">
        <f t="shared" si="8"/>
        <v>0</v>
      </c>
      <c r="V16" s="41">
        <f t="shared" si="8"/>
        <v>50200</v>
      </c>
      <c r="W16" s="41">
        <f t="shared" si="8"/>
        <v>0</v>
      </c>
      <c r="X16" s="64">
        <f t="shared" si="8"/>
        <v>50200</v>
      </c>
      <c r="Y16" s="140">
        <f aca="true" t="shared" si="9" ref="Y16:AD16">Y17+Y18</f>
        <v>0</v>
      </c>
      <c r="Z16" s="129">
        <f t="shared" si="9"/>
        <v>50200</v>
      </c>
      <c r="AA16" s="140">
        <f t="shared" si="9"/>
        <v>0</v>
      </c>
      <c r="AB16" s="129">
        <f t="shared" si="9"/>
        <v>50200</v>
      </c>
      <c r="AC16" s="140">
        <f t="shared" si="9"/>
        <v>0</v>
      </c>
      <c r="AD16" s="129">
        <f t="shared" si="9"/>
        <v>50200</v>
      </c>
      <c r="AE16" s="140">
        <f>AE17+AE18</f>
        <v>8800</v>
      </c>
      <c r="AF16" s="165">
        <f>AF17+AF18</f>
        <v>59000</v>
      </c>
      <c r="AG16" s="172">
        <f>AG17+AG18</f>
        <v>0</v>
      </c>
      <c r="AH16" s="249">
        <f>AH17+AH18</f>
        <v>59000</v>
      </c>
    </row>
    <row r="17" spans="1:34" ht="15" customHeight="1">
      <c r="A17" s="32" t="s">
        <v>48</v>
      </c>
      <c r="B17" s="211" t="s">
        <v>13</v>
      </c>
      <c r="C17" s="188">
        <v>100</v>
      </c>
      <c r="D17" s="42">
        <v>1700</v>
      </c>
      <c r="E17" s="42"/>
      <c r="F17" s="43"/>
      <c r="G17" s="42"/>
      <c r="H17" s="68"/>
      <c r="I17" s="84"/>
      <c r="J17" s="42"/>
      <c r="K17" s="42"/>
      <c r="L17" s="85"/>
      <c r="M17" s="84"/>
      <c r="N17" s="85"/>
      <c r="O17" s="84"/>
      <c r="P17" s="85"/>
      <c r="Q17" s="84"/>
      <c r="R17" s="85"/>
      <c r="S17" s="84"/>
      <c r="T17" s="85"/>
      <c r="U17" s="42"/>
      <c r="V17" s="42">
        <f>D17+U17</f>
        <v>1700</v>
      </c>
      <c r="W17" s="42"/>
      <c r="X17" s="69">
        <f>V17+W17</f>
        <v>1700</v>
      </c>
      <c r="Y17" s="141"/>
      <c r="Z17" s="130">
        <f>X17+Y17</f>
        <v>1700</v>
      </c>
      <c r="AA17" s="141"/>
      <c r="AB17" s="130">
        <f>Z17+AA17</f>
        <v>1700</v>
      </c>
      <c r="AC17" s="141"/>
      <c r="AD17" s="130">
        <f>AB17+AC17</f>
        <v>1700</v>
      </c>
      <c r="AE17" s="141">
        <v>300</v>
      </c>
      <c r="AF17" s="161">
        <f>AD17+AE17</f>
        <v>2000</v>
      </c>
      <c r="AG17" s="173"/>
      <c r="AH17" s="245">
        <f>AF17+AG17</f>
        <v>2000</v>
      </c>
    </row>
    <row r="18" spans="1:34" s="3" customFormat="1" ht="15" customHeight="1">
      <c r="A18" s="32" t="s">
        <v>49</v>
      </c>
      <c r="B18" s="209" t="s">
        <v>14</v>
      </c>
      <c r="C18" s="186">
        <v>100</v>
      </c>
      <c r="D18" s="42">
        <v>48500</v>
      </c>
      <c r="E18" s="42"/>
      <c r="F18" s="43"/>
      <c r="G18" s="42"/>
      <c r="H18" s="68"/>
      <c r="I18" s="84"/>
      <c r="J18" s="42"/>
      <c r="K18" s="42"/>
      <c r="L18" s="85"/>
      <c r="M18" s="84"/>
      <c r="N18" s="85"/>
      <c r="O18" s="84"/>
      <c r="P18" s="85"/>
      <c r="Q18" s="84"/>
      <c r="R18" s="85"/>
      <c r="S18" s="84"/>
      <c r="T18" s="85"/>
      <c r="U18" s="42"/>
      <c r="V18" s="42">
        <f>D18+U18</f>
        <v>48500</v>
      </c>
      <c r="W18" s="42"/>
      <c r="X18" s="69">
        <f>V18+W18</f>
        <v>48500</v>
      </c>
      <c r="Y18" s="141"/>
      <c r="Z18" s="130">
        <f>X18+Y18</f>
        <v>48500</v>
      </c>
      <c r="AA18" s="141"/>
      <c r="AB18" s="130">
        <f>Z18+AA18</f>
        <v>48500</v>
      </c>
      <c r="AC18" s="141"/>
      <c r="AD18" s="130">
        <f>AB18+AC18</f>
        <v>48500</v>
      </c>
      <c r="AE18" s="141">
        <v>8500</v>
      </c>
      <c r="AF18" s="161">
        <f>AD18+AE18</f>
        <v>57000</v>
      </c>
      <c r="AG18" s="173"/>
      <c r="AH18" s="245">
        <f>AF18+AG18</f>
        <v>57000</v>
      </c>
    </row>
    <row r="19" spans="1:34" s="3" customFormat="1" ht="12.75">
      <c r="A19" s="30" t="s">
        <v>32</v>
      </c>
      <c r="B19" s="210" t="s">
        <v>58</v>
      </c>
      <c r="C19" s="186"/>
      <c r="D19" s="41">
        <v>10416</v>
      </c>
      <c r="E19" s="41"/>
      <c r="F19" s="43"/>
      <c r="G19" s="41"/>
      <c r="H19" s="68"/>
      <c r="I19" s="77"/>
      <c r="J19" s="42"/>
      <c r="K19" s="41"/>
      <c r="L19" s="85"/>
      <c r="M19" s="77"/>
      <c r="N19" s="85"/>
      <c r="O19" s="77"/>
      <c r="P19" s="85"/>
      <c r="Q19" s="77"/>
      <c r="R19" s="85"/>
      <c r="S19" s="77"/>
      <c r="T19" s="85"/>
      <c r="U19" s="41"/>
      <c r="V19" s="117">
        <f>D19+U19</f>
        <v>10416</v>
      </c>
      <c r="W19" s="41"/>
      <c r="X19" s="119">
        <f>V19+W19</f>
        <v>10416</v>
      </c>
      <c r="Y19" s="140"/>
      <c r="Z19" s="125">
        <f>X19+Y19</f>
        <v>10416</v>
      </c>
      <c r="AA19" s="140"/>
      <c r="AB19" s="125">
        <f>Z19+AA19</f>
        <v>10416</v>
      </c>
      <c r="AC19" s="140"/>
      <c r="AD19" s="125">
        <f>AB19+AC19</f>
        <v>10416</v>
      </c>
      <c r="AE19" s="140">
        <v>1041</v>
      </c>
      <c r="AF19" s="161">
        <v>10416</v>
      </c>
      <c r="AG19" s="172"/>
      <c r="AH19" s="245">
        <v>10416</v>
      </c>
    </row>
    <row r="20" spans="1:34" ht="25.5" hidden="1">
      <c r="A20" s="33" t="s">
        <v>50</v>
      </c>
      <c r="B20" s="212" t="s">
        <v>55</v>
      </c>
      <c r="C20" s="188">
        <v>100</v>
      </c>
      <c r="D20" s="42"/>
      <c r="E20" s="42"/>
      <c r="F20" s="42"/>
      <c r="G20" s="42"/>
      <c r="H20" s="69"/>
      <c r="I20" s="84"/>
      <c r="J20" s="42"/>
      <c r="K20" s="42"/>
      <c r="L20" s="85"/>
      <c r="M20" s="84"/>
      <c r="N20" s="85"/>
      <c r="O20" s="84"/>
      <c r="P20" s="85"/>
      <c r="Q20" s="84"/>
      <c r="R20" s="85"/>
      <c r="S20" s="84"/>
      <c r="T20" s="85"/>
      <c r="U20" s="42"/>
      <c r="V20" s="42"/>
      <c r="W20" s="42"/>
      <c r="X20" s="69"/>
      <c r="Y20" s="141"/>
      <c r="Z20" s="130"/>
      <c r="AA20" s="141"/>
      <c r="AB20" s="130"/>
      <c r="AC20" s="141"/>
      <c r="AD20" s="130"/>
      <c r="AE20" s="141"/>
      <c r="AF20" s="161"/>
      <c r="AG20" s="173"/>
      <c r="AH20" s="245"/>
    </row>
    <row r="21" spans="1:34" ht="25.5" hidden="1">
      <c r="A21" s="34" t="s">
        <v>51</v>
      </c>
      <c r="B21" s="213" t="s">
        <v>43</v>
      </c>
      <c r="C21" s="188">
        <v>100</v>
      </c>
      <c r="D21" s="42"/>
      <c r="E21" s="42"/>
      <c r="F21" s="42"/>
      <c r="G21" s="42"/>
      <c r="H21" s="69"/>
      <c r="I21" s="84"/>
      <c r="J21" s="42"/>
      <c r="K21" s="42"/>
      <c r="L21" s="85"/>
      <c r="M21" s="84"/>
      <c r="N21" s="85"/>
      <c r="O21" s="84"/>
      <c r="P21" s="85"/>
      <c r="Q21" s="84"/>
      <c r="R21" s="85"/>
      <c r="S21" s="84"/>
      <c r="T21" s="85"/>
      <c r="U21" s="42"/>
      <c r="V21" s="42"/>
      <c r="W21" s="42"/>
      <c r="X21" s="69"/>
      <c r="Y21" s="141"/>
      <c r="Z21" s="130"/>
      <c r="AA21" s="141"/>
      <c r="AB21" s="130"/>
      <c r="AC21" s="141"/>
      <c r="AD21" s="130"/>
      <c r="AE21" s="141"/>
      <c r="AF21" s="161"/>
      <c r="AG21" s="173"/>
      <c r="AH21" s="245"/>
    </row>
    <row r="22" spans="1:56" ht="24.75" thickBot="1">
      <c r="A22" s="35" t="s">
        <v>27</v>
      </c>
      <c r="B22" s="214" t="s">
        <v>53</v>
      </c>
      <c r="C22" s="189">
        <v>100</v>
      </c>
      <c r="D22" s="48"/>
      <c r="E22" s="48"/>
      <c r="F22" s="54"/>
      <c r="G22" s="48"/>
      <c r="H22" s="70"/>
      <c r="I22" s="79"/>
      <c r="J22" s="48"/>
      <c r="K22" s="48"/>
      <c r="L22" s="80"/>
      <c r="M22" s="79"/>
      <c r="N22" s="80"/>
      <c r="O22" s="79"/>
      <c r="P22" s="80"/>
      <c r="Q22" s="79"/>
      <c r="R22" s="80"/>
      <c r="S22" s="79"/>
      <c r="T22" s="80"/>
      <c r="U22" s="48"/>
      <c r="V22" s="48"/>
      <c r="W22" s="48"/>
      <c r="X22" s="65"/>
      <c r="Y22" s="138"/>
      <c r="Z22" s="126"/>
      <c r="AA22" s="138"/>
      <c r="AB22" s="126"/>
      <c r="AC22" s="138"/>
      <c r="AD22" s="126"/>
      <c r="AE22" s="138"/>
      <c r="AF22" s="162">
        <v>1041</v>
      </c>
      <c r="AG22" s="174"/>
      <c r="AH22" s="246">
        <v>1041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34" s="3" customFormat="1" ht="15" thickBot="1">
      <c r="A23" s="180"/>
      <c r="B23" s="206" t="s">
        <v>41</v>
      </c>
      <c r="C23" s="183"/>
      <c r="D23" s="55">
        <f aca="true" t="shared" si="10" ref="D23:T23">SUM(D24,D29,D31,D33,D36,D38,D39)</f>
        <v>210392</v>
      </c>
      <c r="E23" s="56">
        <f t="shared" si="10"/>
        <v>0</v>
      </c>
      <c r="F23" s="56">
        <f t="shared" si="10"/>
        <v>0</v>
      </c>
      <c r="G23" s="56">
        <f t="shared" si="10"/>
        <v>0</v>
      </c>
      <c r="H23" s="71">
        <f t="shared" si="10"/>
        <v>0</v>
      </c>
      <c r="I23" s="86">
        <f t="shared" si="10"/>
        <v>0</v>
      </c>
      <c r="J23" s="52">
        <f t="shared" si="10"/>
        <v>0</v>
      </c>
      <c r="K23" s="52">
        <f t="shared" si="10"/>
        <v>0</v>
      </c>
      <c r="L23" s="57">
        <f t="shared" si="10"/>
        <v>0</v>
      </c>
      <c r="M23" s="86">
        <f t="shared" si="10"/>
        <v>0</v>
      </c>
      <c r="N23" s="57">
        <f t="shared" si="10"/>
        <v>0</v>
      </c>
      <c r="O23" s="86">
        <f t="shared" si="10"/>
        <v>0</v>
      </c>
      <c r="P23" s="57">
        <f t="shared" si="10"/>
        <v>0</v>
      </c>
      <c r="Q23" s="86">
        <f t="shared" si="10"/>
        <v>0</v>
      </c>
      <c r="R23" s="57">
        <f t="shared" si="10"/>
        <v>0</v>
      </c>
      <c r="S23" s="86">
        <f t="shared" si="10"/>
        <v>0</v>
      </c>
      <c r="T23" s="57">
        <f t="shared" si="10"/>
        <v>0</v>
      </c>
      <c r="U23" s="55">
        <f aca="true" t="shared" si="11" ref="U23:Z23">SUM(U24,U29,U31,U33,U36,U38,U39)</f>
        <v>0</v>
      </c>
      <c r="V23" s="55">
        <f t="shared" si="11"/>
        <v>210392</v>
      </c>
      <c r="W23" s="55">
        <f t="shared" si="11"/>
        <v>100</v>
      </c>
      <c r="X23" s="120">
        <f t="shared" si="11"/>
        <v>210492</v>
      </c>
      <c r="Y23" s="142">
        <f t="shared" si="11"/>
        <v>0</v>
      </c>
      <c r="Z23" s="131">
        <f t="shared" si="11"/>
        <v>210492</v>
      </c>
      <c r="AA23" s="142">
        <f aca="true" t="shared" si="12" ref="AA23:AF23">SUM(AA24,AA29,AA31,AA33,AA36,AA38,AA39)</f>
        <v>0</v>
      </c>
      <c r="AB23" s="131">
        <f t="shared" si="12"/>
        <v>210492</v>
      </c>
      <c r="AC23" s="142">
        <f t="shared" si="12"/>
        <v>0</v>
      </c>
      <c r="AD23" s="131">
        <f t="shared" si="12"/>
        <v>210492</v>
      </c>
      <c r="AE23" s="142">
        <f t="shared" si="12"/>
        <v>21647</v>
      </c>
      <c r="AF23" s="163">
        <f t="shared" si="12"/>
        <v>232139</v>
      </c>
      <c r="AG23" s="175">
        <f>SUM(AG24,AG29,AG31,AG33,AG36,AG38,AG39)</f>
        <v>0</v>
      </c>
      <c r="AH23" s="247">
        <f>SUM(AH24,AH29,AH31,AH33,AH36,AH38,AH39)</f>
        <v>232139</v>
      </c>
    </row>
    <row r="24" spans="1:34" s="3" customFormat="1" ht="28.5" customHeight="1">
      <c r="A24" s="36" t="s">
        <v>26</v>
      </c>
      <c r="B24" s="207" t="s">
        <v>21</v>
      </c>
      <c r="C24" s="184"/>
      <c r="D24" s="49">
        <f>SUM(D25:D28)</f>
        <v>68358</v>
      </c>
      <c r="E24" s="49">
        <f>SUM(E25:E28)</f>
        <v>0</v>
      </c>
      <c r="F24" s="49">
        <f>SUM(F25:F28)</f>
        <v>0</v>
      </c>
      <c r="G24" s="49">
        <f aca="true" t="shared" si="13" ref="G24:L24">SUM(G25:G28)</f>
        <v>0</v>
      </c>
      <c r="H24" s="67">
        <f t="shared" si="13"/>
        <v>0</v>
      </c>
      <c r="I24" s="82">
        <f t="shared" si="13"/>
        <v>0</v>
      </c>
      <c r="J24" s="49">
        <f t="shared" si="13"/>
        <v>0</v>
      </c>
      <c r="K24" s="49">
        <f t="shared" si="13"/>
        <v>0</v>
      </c>
      <c r="L24" s="83">
        <f t="shared" si="13"/>
        <v>0</v>
      </c>
      <c r="M24" s="82">
        <f aca="true" t="shared" si="14" ref="M24:R24">SUM(M25:M28)</f>
        <v>0</v>
      </c>
      <c r="N24" s="83">
        <f t="shared" si="14"/>
        <v>0</v>
      </c>
      <c r="O24" s="82">
        <f t="shared" si="14"/>
        <v>0</v>
      </c>
      <c r="P24" s="83">
        <f t="shared" si="14"/>
        <v>0</v>
      </c>
      <c r="Q24" s="82">
        <f t="shared" si="14"/>
        <v>0</v>
      </c>
      <c r="R24" s="83">
        <f t="shared" si="14"/>
        <v>0</v>
      </c>
      <c r="S24" s="82">
        <f aca="true" t="shared" si="15" ref="S24:X24">SUM(S25:S28)</f>
        <v>0</v>
      </c>
      <c r="T24" s="83">
        <f t="shared" si="15"/>
        <v>0</v>
      </c>
      <c r="U24" s="49">
        <f t="shared" si="15"/>
        <v>0</v>
      </c>
      <c r="V24" s="49">
        <f t="shared" si="15"/>
        <v>68358</v>
      </c>
      <c r="W24" s="49">
        <f t="shared" si="15"/>
        <v>0</v>
      </c>
      <c r="X24" s="67">
        <f t="shared" si="15"/>
        <v>68358</v>
      </c>
      <c r="Y24" s="137">
        <f aca="true" t="shared" si="16" ref="Y24:AD24">SUM(Y25:Y28)</f>
        <v>0</v>
      </c>
      <c r="Z24" s="128">
        <f t="shared" si="16"/>
        <v>68358</v>
      </c>
      <c r="AA24" s="137">
        <f t="shared" si="16"/>
        <v>0</v>
      </c>
      <c r="AB24" s="128">
        <f t="shared" si="16"/>
        <v>68358</v>
      </c>
      <c r="AC24" s="137">
        <f t="shared" si="16"/>
        <v>0</v>
      </c>
      <c r="AD24" s="128">
        <f t="shared" si="16"/>
        <v>68358</v>
      </c>
      <c r="AE24" s="137">
        <f>SUM(AE25:AE28)</f>
        <v>12647</v>
      </c>
      <c r="AF24" s="164">
        <f>SUM(AF25:AF28)</f>
        <v>81005</v>
      </c>
      <c r="AG24" s="176">
        <f>SUM(AG25:AG28)</f>
        <v>0</v>
      </c>
      <c r="AH24" s="248">
        <f>SUM(AH25:AH28)</f>
        <v>81005</v>
      </c>
    </row>
    <row r="25" spans="1:34" s="3" customFormat="1" ht="39.75" customHeight="1" hidden="1">
      <c r="A25" s="37" t="s">
        <v>33</v>
      </c>
      <c r="B25" s="215" t="s">
        <v>52</v>
      </c>
      <c r="C25" s="190"/>
      <c r="D25" s="42"/>
      <c r="E25" s="42"/>
      <c r="F25" s="42"/>
      <c r="G25" s="42"/>
      <c r="H25" s="69"/>
      <c r="I25" s="84"/>
      <c r="J25" s="42"/>
      <c r="K25" s="42"/>
      <c r="L25" s="85"/>
      <c r="M25" s="84"/>
      <c r="N25" s="85"/>
      <c r="O25" s="84"/>
      <c r="P25" s="85"/>
      <c r="Q25" s="84"/>
      <c r="R25" s="85"/>
      <c r="S25" s="84"/>
      <c r="T25" s="85"/>
      <c r="U25" s="42"/>
      <c r="V25" s="42"/>
      <c r="W25" s="42"/>
      <c r="X25" s="69"/>
      <c r="Y25" s="141"/>
      <c r="Z25" s="130"/>
      <c r="AA25" s="141"/>
      <c r="AB25" s="130"/>
      <c r="AC25" s="141"/>
      <c r="AD25" s="130"/>
      <c r="AE25" s="141"/>
      <c r="AF25" s="161"/>
      <c r="AG25" s="173"/>
      <c r="AH25" s="245"/>
    </row>
    <row r="26" spans="1:34" s="3" customFormat="1" ht="50.25" customHeight="1">
      <c r="A26" s="31" t="s">
        <v>34</v>
      </c>
      <c r="B26" s="216" t="s">
        <v>59</v>
      </c>
      <c r="C26" s="191" t="s">
        <v>62</v>
      </c>
      <c r="D26" s="42">
        <v>66858</v>
      </c>
      <c r="E26" s="42"/>
      <c r="F26" s="43"/>
      <c r="G26" s="42"/>
      <c r="H26" s="68"/>
      <c r="I26" s="84"/>
      <c r="J26" s="42"/>
      <c r="K26" s="42"/>
      <c r="L26" s="85"/>
      <c r="M26" s="84"/>
      <c r="N26" s="85"/>
      <c r="O26" s="84"/>
      <c r="P26" s="85"/>
      <c r="Q26" s="84"/>
      <c r="R26" s="85"/>
      <c r="S26" s="84"/>
      <c r="T26" s="85"/>
      <c r="U26" s="42"/>
      <c r="V26" s="42">
        <f>D26+U26</f>
        <v>66858</v>
      </c>
      <c r="W26" s="42"/>
      <c r="X26" s="69">
        <f>V26+W26</f>
        <v>66858</v>
      </c>
      <c r="Y26" s="141"/>
      <c r="Z26" s="130">
        <f>X26+Y26</f>
        <v>66858</v>
      </c>
      <c r="AA26" s="141"/>
      <c r="AB26" s="130">
        <f>Z26+AA26</f>
        <v>66858</v>
      </c>
      <c r="AC26" s="141"/>
      <c r="AD26" s="130">
        <f>AB26+AC26</f>
        <v>66858</v>
      </c>
      <c r="AE26" s="141">
        <v>12447</v>
      </c>
      <c r="AF26" s="161">
        <f>AD26+AE26</f>
        <v>79305</v>
      </c>
      <c r="AG26" s="173"/>
      <c r="AH26" s="245">
        <f>AF26+AG26</f>
        <v>79305</v>
      </c>
    </row>
    <row r="27" spans="1:34" ht="16.5" customHeight="1">
      <c r="A27" s="33" t="s">
        <v>2</v>
      </c>
      <c r="B27" s="212" t="s">
        <v>45</v>
      </c>
      <c r="C27" s="192">
        <v>10</v>
      </c>
      <c r="D27" s="42">
        <v>1200</v>
      </c>
      <c r="E27" s="42"/>
      <c r="F27" s="43"/>
      <c r="G27" s="42"/>
      <c r="H27" s="68"/>
      <c r="I27" s="84"/>
      <c r="J27" s="42"/>
      <c r="K27" s="42"/>
      <c r="L27" s="85"/>
      <c r="M27" s="84"/>
      <c r="N27" s="85"/>
      <c r="O27" s="84"/>
      <c r="P27" s="85"/>
      <c r="Q27" s="84"/>
      <c r="R27" s="85"/>
      <c r="S27" s="84"/>
      <c r="T27" s="85"/>
      <c r="U27" s="42"/>
      <c r="V27" s="42">
        <f>D27+U27</f>
        <v>1200</v>
      </c>
      <c r="W27" s="42"/>
      <c r="X27" s="69">
        <f>V27+W27</f>
        <v>1200</v>
      </c>
      <c r="Y27" s="141"/>
      <c r="Z27" s="130">
        <f>X27+Y27</f>
        <v>1200</v>
      </c>
      <c r="AA27" s="141"/>
      <c r="AB27" s="130">
        <f>Z27+AA27</f>
        <v>1200</v>
      </c>
      <c r="AC27" s="141"/>
      <c r="AD27" s="130">
        <f>AB27+AC27</f>
        <v>1200</v>
      </c>
      <c r="AE27" s="141"/>
      <c r="AF27" s="161">
        <f>AD27+AE27</f>
        <v>1200</v>
      </c>
      <c r="AG27" s="173"/>
      <c r="AH27" s="245">
        <f>AF27+AG27</f>
        <v>1200</v>
      </c>
    </row>
    <row r="28" spans="1:34" ht="27.75" customHeight="1">
      <c r="A28" s="33" t="s">
        <v>64</v>
      </c>
      <c r="B28" s="217" t="s">
        <v>78</v>
      </c>
      <c r="C28" s="193">
        <v>100</v>
      </c>
      <c r="D28" s="42">
        <v>300</v>
      </c>
      <c r="E28" s="42"/>
      <c r="F28" s="43"/>
      <c r="G28" s="42"/>
      <c r="H28" s="68"/>
      <c r="I28" s="84"/>
      <c r="J28" s="42"/>
      <c r="K28" s="42"/>
      <c r="L28" s="85"/>
      <c r="M28" s="84"/>
      <c r="N28" s="85"/>
      <c r="O28" s="84"/>
      <c r="P28" s="85"/>
      <c r="Q28" s="84"/>
      <c r="R28" s="85"/>
      <c r="S28" s="84"/>
      <c r="T28" s="85"/>
      <c r="U28" s="42"/>
      <c r="V28" s="42">
        <f>D28+U28</f>
        <v>300</v>
      </c>
      <c r="W28" s="42"/>
      <c r="X28" s="69">
        <f>V28+W28</f>
        <v>300</v>
      </c>
      <c r="Y28" s="141"/>
      <c r="Z28" s="130">
        <f>X28+Y28</f>
        <v>300</v>
      </c>
      <c r="AA28" s="141"/>
      <c r="AB28" s="130">
        <f>Z28+AA28</f>
        <v>300</v>
      </c>
      <c r="AC28" s="141"/>
      <c r="AD28" s="130">
        <f>AB28+AC28</f>
        <v>300</v>
      </c>
      <c r="AE28" s="141">
        <v>200</v>
      </c>
      <c r="AF28" s="161">
        <f>AD28+AE28</f>
        <v>500</v>
      </c>
      <c r="AG28" s="173"/>
      <c r="AH28" s="245">
        <f>AF28+AG28</f>
        <v>500</v>
      </c>
    </row>
    <row r="29" spans="1:34" s="5" customFormat="1" ht="13.5" customHeight="1">
      <c r="A29" s="30" t="s">
        <v>25</v>
      </c>
      <c r="B29" s="218" t="s">
        <v>56</v>
      </c>
      <c r="C29" s="193"/>
      <c r="D29" s="41">
        <f aca="true" t="shared" si="17" ref="D29:AF29">D30</f>
        <v>1713</v>
      </c>
      <c r="E29" s="41">
        <f t="shared" si="17"/>
        <v>0</v>
      </c>
      <c r="F29" s="41">
        <f t="shared" si="17"/>
        <v>0</v>
      </c>
      <c r="G29" s="41">
        <f t="shared" si="17"/>
        <v>0</v>
      </c>
      <c r="H29" s="64">
        <f t="shared" si="17"/>
        <v>0</v>
      </c>
      <c r="I29" s="77">
        <f t="shared" si="17"/>
        <v>0</v>
      </c>
      <c r="J29" s="41">
        <f t="shared" si="17"/>
        <v>0</v>
      </c>
      <c r="K29" s="41">
        <f t="shared" si="17"/>
        <v>0</v>
      </c>
      <c r="L29" s="78">
        <f t="shared" si="17"/>
        <v>0</v>
      </c>
      <c r="M29" s="77">
        <f t="shared" si="17"/>
        <v>0</v>
      </c>
      <c r="N29" s="78">
        <f t="shared" si="17"/>
        <v>0</v>
      </c>
      <c r="O29" s="77">
        <f t="shared" si="17"/>
        <v>0</v>
      </c>
      <c r="P29" s="78">
        <f t="shared" si="17"/>
        <v>0</v>
      </c>
      <c r="Q29" s="77">
        <f t="shared" si="17"/>
        <v>0</v>
      </c>
      <c r="R29" s="78">
        <f t="shared" si="17"/>
        <v>0</v>
      </c>
      <c r="S29" s="77">
        <f t="shared" si="17"/>
        <v>0</v>
      </c>
      <c r="T29" s="78">
        <f t="shared" si="17"/>
        <v>0</v>
      </c>
      <c r="U29" s="41">
        <f t="shared" si="17"/>
        <v>0</v>
      </c>
      <c r="V29" s="41">
        <f t="shared" si="17"/>
        <v>1713</v>
      </c>
      <c r="W29" s="41">
        <f t="shared" si="17"/>
        <v>0</v>
      </c>
      <c r="X29" s="64">
        <f t="shared" si="17"/>
        <v>1713</v>
      </c>
      <c r="Y29" s="140">
        <f t="shared" si="17"/>
        <v>0</v>
      </c>
      <c r="Z29" s="129">
        <f t="shared" si="17"/>
        <v>1713</v>
      </c>
      <c r="AA29" s="140">
        <f t="shared" si="17"/>
        <v>0</v>
      </c>
      <c r="AB29" s="129">
        <f t="shared" si="17"/>
        <v>1713</v>
      </c>
      <c r="AC29" s="140">
        <f t="shared" si="17"/>
        <v>0</v>
      </c>
      <c r="AD29" s="129">
        <f t="shared" si="17"/>
        <v>1713</v>
      </c>
      <c r="AE29" s="140">
        <f t="shared" si="17"/>
        <v>0</v>
      </c>
      <c r="AF29" s="165">
        <f t="shared" si="17"/>
        <v>1713</v>
      </c>
      <c r="AG29" s="172">
        <f>AG30</f>
        <v>0</v>
      </c>
      <c r="AH29" s="249">
        <f>AH30</f>
        <v>1713</v>
      </c>
    </row>
    <row r="30" spans="1:34" ht="15.75" customHeight="1">
      <c r="A30" s="31" t="s">
        <v>36</v>
      </c>
      <c r="B30" s="211" t="s">
        <v>1</v>
      </c>
      <c r="C30" s="186">
        <v>40</v>
      </c>
      <c r="D30" s="42">
        <v>1713</v>
      </c>
      <c r="E30" s="42"/>
      <c r="F30" s="43"/>
      <c r="G30" s="42"/>
      <c r="H30" s="68"/>
      <c r="I30" s="84"/>
      <c r="J30" s="42"/>
      <c r="K30" s="42"/>
      <c r="L30" s="85"/>
      <c r="M30" s="84"/>
      <c r="N30" s="85"/>
      <c r="O30" s="84"/>
      <c r="P30" s="85"/>
      <c r="Q30" s="84"/>
      <c r="R30" s="85"/>
      <c r="S30" s="84"/>
      <c r="T30" s="85"/>
      <c r="U30" s="42"/>
      <c r="V30" s="42">
        <f>D30+U30</f>
        <v>1713</v>
      </c>
      <c r="W30" s="42"/>
      <c r="X30" s="69">
        <f>V30+W30</f>
        <v>1713</v>
      </c>
      <c r="Y30" s="141"/>
      <c r="Z30" s="130">
        <f>X30+Y30</f>
        <v>1713</v>
      </c>
      <c r="AA30" s="141"/>
      <c r="AB30" s="130">
        <f>Z30+AA30</f>
        <v>1713</v>
      </c>
      <c r="AC30" s="141"/>
      <c r="AD30" s="130">
        <f>AB30+AC30</f>
        <v>1713</v>
      </c>
      <c r="AE30" s="141"/>
      <c r="AF30" s="161">
        <f>AD30+AE30</f>
        <v>1713</v>
      </c>
      <c r="AG30" s="173"/>
      <c r="AH30" s="245">
        <f>AF30+AG30</f>
        <v>1713</v>
      </c>
    </row>
    <row r="31" spans="1:34" s="4" customFormat="1" ht="25.5" customHeight="1">
      <c r="A31" s="30" t="s">
        <v>31</v>
      </c>
      <c r="B31" s="219" t="s">
        <v>42</v>
      </c>
      <c r="C31" s="194">
        <v>100</v>
      </c>
      <c r="D31" s="41">
        <f aca="true" t="shared" si="18" ref="D31:AF31">D32</f>
        <v>88226</v>
      </c>
      <c r="E31" s="44">
        <f t="shared" si="18"/>
        <v>0</v>
      </c>
      <c r="F31" s="41">
        <f t="shared" si="18"/>
        <v>0</v>
      </c>
      <c r="G31" s="44">
        <f t="shared" si="18"/>
        <v>0</v>
      </c>
      <c r="H31" s="64">
        <f t="shared" si="18"/>
        <v>0</v>
      </c>
      <c r="I31" s="87">
        <f t="shared" si="18"/>
        <v>0</v>
      </c>
      <c r="J31" s="44">
        <f t="shared" si="18"/>
        <v>0</v>
      </c>
      <c r="K31" s="44">
        <f t="shared" si="18"/>
        <v>0</v>
      </c>
      <c r="L31" s="78">
        <f t="shared" si="18"/>
        <v>0</v>
      </c>
      <c r="M31" s="87">
        <f t="shared" si="18"/>
        <v>0</v>
      </c>
      <c r="N31" s="97">
        <f t="shared" si="18"/>
        <v>0</v>
      </c>
      <c r="O31" s="87">
        <f t="shared" si="18"/>
        <v>0</v>
      </c>
      <c r="P31" s="97">
        <f t="shared" si="18"/>
        <v>0</v>
      </c>
      <c r="Q31" s="87">
        <f t="shared" si="18"/>
        <v>0</v>
      </c>
      <c r="R31" s="97">
        <f t="shared" si="18"/>
        <v>0</v>
      </c>
      <c r="S31" s="87">
        <f t="shared" si="18"/>
        <v>0</v>
      </c>
      <c r="T31" s="97">
        <f t="shared" si="18"/>
        <v>0</v>
      </c>
      <c r="U31" s="41">
        <f t="shared" si="18"/>
        <v>0</v>
      </c>
      <c r="V31" s="41">
        <f t="shared" si="18"/>
        <v>88226</v>
      </c>
      <c r="W31" s="41">
        <f t="shared" si="18"/>
        <v>100</v>
      </c>
      <c r="X31" s="64">
        <f t="shared" si="18"/>
        <v>88326</v>
      </c>
      <c r="Y31" s="140">
        <f t="shared" si="18"/>
        <v>0</v>
      </c>
      <c r="Z31" s="129">
        <f t="shared" si="18"/>
        <v>88326</v>
      </c>
      <c r="AA31" s="140">
        <f t="shared" si="18"/>
        <v>0</v>
      </c>
      <c r="AB31" s="129">
        <f t="shared" si="18"/>
        <v>88326</v>
      </c>
      <c r="AC31" s="140">
        <f t="shared" si="18"/>
        <v>0</v>
      </c>
      <c r="AD31" s="129">
        <f t="shared" si="18"/>
        <v>88326</v>
      </c>
      <c r="AE31" s="140">
        <f t="shared" si="18"/>
        <v>500</v>
      </c>
      <c r="AF31" s="165">
        <f t="shared" si="18"/>
        <v>88826</v>
      </c>
      <c r="AG31" s="172"/>
      <c r="AH31" s="249">
        <f>AH32</f>
        <v>88826</v>
      </c>
    </row>
    <row r="32" spans="1:34" ht="14.25" customHeight="1">
      <c r="A32" s="33" t="s">
        <v>35</v>
      </c>
      <c r="B32" s="212" t="s">
        <v>20</v>
      </c>
      <c r="C32" s="195">
        <v>100</v>
      </c>
      <c r="D32" s="42">
        <v>88226</v>
      </c>
      <c r="E32" s="45"/>
      <c r="F32" s="43"/>
      <c r="G32" s="45"/>
      <c r="H32" s="68"/>
      <c r="I32" s="88"/>
      <c r="J32" s="42"/>
      <c r="K32" s="45"/>
      <c r="L32" s="85"/>
      <c r="M32" s="88"/>
      <c r="N32" s="85"/>
      <c r="O32" s="88"/>
      <c r="P32" s="85"/>
      <c r="Q32" s="88"/>
      <c r="R32" s="85"/>
      <c r="S32" s="88"/>
      <c r="T32" s="85"/>
      <c r="U32" s="42"/>
      <c r="V32" s="42">
        <v>88226</v>
      </c>
      <c r="W32" s="42">
        <v>100</v>
      </c>
      <c r="X32" s="69">
        <f>V32+W32</f>
        <v>88326</v>
      </c>
      <c r="Y32" s="141"/>
      <c r="Z32" s="130">
        <f>X32+Y32</f>
        <v>88326</v>
      </c>
      <c r="AA32" s="141"/>
      <c r="AB32" s="130">
        <f>Z32+AA32</f>
        <v>88326</v>
      </c>
      <c r="AC32" s="141"/>
      <c r="AD32" s="130">
        <f>AB32+AC32</f>
        <v>88326</v>
      </c>
      <c r="AE32" s="141">
        <v>500</v>
      </c>
      <c r="AF32" s="161">
        <f>AD32+AE32</f>
        <v>88826</v>
      </c>
      <c r="AG32" s="173"/>
      <c r="AH32" s="245">
        <f>AF32+AG32</f>
        <v>88826</v>
      </c>
    </row>
    <row r="33" spans="1:34" s="5" customFormat="1" ht="27.75" customHeight="1">
      <c r="A33" s="30" t="s">
        <v>24</v>
      </c>
      <c r="B33" s="220" t="s">
        <v>54</v>
      </c>
      <c r="C33" s="193">
        <v>100</v>
      </c>
      <c r="D33" s="41">
        <f>SUM(D34:D35)</f>
        <v>43500</v>
      </c>
      <c r="E33" s="41"/>
      <c r="F33" s="44"/>
      <c r="G33" s="46"/>
      <c r="H33" s="72"/>
      <c r="I33" s="89"/>
      <c r="J33" s="42"/>
      <c r="K33" s="46"/>
      <c r="L33" s="85"/>
      <c r="M33" s="85"/>
      <c r="N33" s="85"/>
      <c r="O33" s="85"/>
      <c r="P33" s="85"/>
      <c r="Q33" s="69"/>
      <c r="R33" s="85"/>
      <c r="S33" s="69"/>
      <c r="T33" s="85"/>
      <c r="U33" s="41">
        <f aca="true" t="shared" si="19" ref="U33:Z33">SUM(U34:U35)</f>
        <v>0</v>
      </c>
      <c r="V33" s="41">
        <f t="shared" si="19"/>
        <v>43500</v>
      </c>
      <c r="W33" s="41">
        <f t="shared" si="19"/>
        <v>0</v>
      </c>
      <c r="X33" s="64">
        <f t="shared" si="19"/>
        <v>43500</v>
      </c>
      <c r="Y33" s="140">
        <f t="shared" si="19"/>
        <v>0</v>
      </c>
      <c r="Z33" s="129">
        <f t="shared" si="19"/>
        <v>43500</v>
      </c>
      <c r="AA33" s="140">
        <f aca="true" t="shared" si="20" ref="AA33:AF33">SUM(AA34:AA35)</f>
        <v>0</v>
      </c>
      <c r="AB33" s="129">
        <f t="shared" si="20"/>
        <v>43500</v>
      </c>
      <c r="AC33" s="140">
        <f t="shared" si="20"/>
        <v>0</v>
      </c>
      <c r="AD33" s="129">
        <f t="shared" si="20"/>
        <v>43500</v>
      </c>
      <c r="AE33" s="140">
        <f t="shared" si="20"/>
        <v>8500</v>
      </c>
      <c r="AF33" s="165">
        <f t="shared" si="20"/>
        <v>52000</v>
      </c>
      <c r="AG33" s="172">
        <f>SUM(AG34:AG35)</f>
        <v>0</v>
      </c>
      <c r="AH33" s="249">
        <f>SUM(AH34:AH35)</f>
        <v>52000</v>
      </c>
    </row>
    <row r="34" spans="1:34" s="5" customFormat="1" ht="27" customHeight="1">
      <c r="A34" s="31"/>
      <c r="B34" s="221" t="s">
        <v>73</v>
      </c>
      <c r="C34" s="193"/>
      <c r="D34" s="42">
        <v>40000</v>
      </c>
      <c r="E34" s="42"/>
      <c r="F34" s="42"/>
      <c r="G34" s="42"/>
      <c r="H34" s="69"/>
      <c r="I34" s="84"/>
      <c r="J34" s="42"/>
      <c r="K34" s="42"/>
      <c r="L34" s="85"/>
      <c r="M34" s="84"/>
      <c r="N34" s="85"/>
      <c r="O34" s="84"/>
      <c r="P34" s="85"/>
      <c r="Q34" s="84"/>
      <c r="R34" s="85"/>
      <c r="S34" s="84"/>
      <c r="T34" s="85"/>
      <c r="U34" s="42"/>
      <c r="V34" s="42">
        <f>D34+U34</f>
        <v>40000</v>
      </c>
      <c r="W34" s="42"/>
      <c r="X34" s="69">
        <f>V34+W34</f>
        <v>40000</v>
      </c>
      <c r="Y34" s="141"/>
      <c r="Z34" s="130">
        <f>X34+Y34</f>
        <v>40000</v>
      </c>
      <c r="AA34" s="141"/>
      <c r="AB34" s="130">
        <f>Z34+AA34</f>
        <v>40000</v>
      </c>
      <c r="AC34" s="141"/>
      <c r="AD34" s="130">
        <f>AB34+AC34</f>
        <v>40000</v>
      </c>
      <c r="AE34" s="141"/>
      <c r="AF34" s="161">
        <f>AD34+AE34</f>
        <v>40000</v>
      </c>
      <c r="AG34" s="173"/>
      <c r="AH34" s="245">
        <f>AF34+AG34</f>
        <v>40000</v>
      </c>
    </row>
    <row r="35" spans="1:34" s="5" customFormat="1" ht="27.75" customHeight="1">
      <c r="A35" s="31"/>
      <c r="B35" s="221" t="s">
        <v>83</v>
      </c>
      <c r="C35" s="193"/>
      <c r="D35" s="42">
        <v>3500</v>
      </c>
      <c r="E35" s="42"/>
      <c r="F35" s="42"/>
      <c r="G35" s="42"/>
      <c r="H35" s="69"/>
      <c r="I35" s="84"/>
      <c r="J35" s="42"/>
      <c r="K35" s="42"/>
      <c r="L35" s="85"/>
      <c r="M35" s="84"/>
      <c r="N35" s="85"/>
      <c r="O35" s="84"/>
      <c r="P35" s="85"/>
      <c r="Q35" s="84"/>
      <c r="R35" s="85"/>
      <c r="S35" s="84"/>
      <c r="T35" s="85"/>
      <c r="U35" s="42"/>
      <c r="V35" s="42">
        <f>D35+U35</f>
        <v>3500</v>
      </c>
      <c r="W35" s="42"/>
      <c r="X35" s="69">
        <f>V35+W35</f>
        <v>3500</v>
      </c>
      <c r="Y35" s="141"/>
      <c r="Z35" s="130">
        <f>X35+Y35</f>
        <v>3500</v>
      </c>
      <c r="AA35" s="141"/>
      <c r="AB35" s="130">
        <f>Z35+AA35</f>
        <v>3500</v>
      </c>
      <c r="AC35" s="141"/>
      <c r="AD35" s="130">
        <f>AB35+AC35</f>
        <v>3500</v>
      </c>
      <c r="AE35" s="158">
        <f>2500+6000</f>
        <v>8500</v>
      </c>
      <c r="AF35" s="161">
        <f>AD35+AE35</f>
        <v>12000</v>
      </c>
      <c r="AG35" s="177"/>
      <c r="AH35" s="245">
        <f>AF35+AG35</f>
        <v>12000</v>
      </c>
    </row>
    <row r="36" spans="1:34" s="5" customFormat="1" ht="21" hidden="1">
      <c r="A36" s="30" t="s">
        <v>23</v>
      </c>
      <c r="B36" s="220" t="s">
        <v>12</v>
      </c>
      <c r="C36" s="193"/>
      <c r="D36" s="42"/>
      <c r="E36" s="42"/>
      <c r="F36" s="42"/>
      <c r="G36" s="42"/>
      <c r="H36" s="69"/>
      <c r="I36" s="84"/>
      <c r="J36" s="42"/>
      <c r="K36" s="42"/>
      <c r="L36" s="85"/>
      <c r="M36" s="84"/>
      <c r="N36" s="85"/>
      <c r="O36" s="84"/>
      <c r="P36" s="85"/>
      <c r="Q36" s="84"/>
      <c r="R36" s="85"/>
      <c r="S36" s="84"/>
      <c r="T36" s="85"/>
      <c r="U36" s="42"/>
      <c r="V36" s="42"/>
      <c r="W36" s="42"/>
      <c r="X36" s="69">
        <f>V36+W36</f>
        <v>0</v>
      </c>
      <c r="Y36" s="141"/>
      <c r="Z36" s="130">
        <f>X36+Y36</f>
        <v>0</v>
      </c>
      <c r="AA36" s="141"/>
      <c r="AB36" s="130">
        <f>Z36+AA36</f>
        <v>0</v>
      </c>
      <c r="AC36" s="141"/>
      <c r="AD36" s="130">
        <f>AB36+AC36</f>
        <v>0</v>
      </c>
      <c r="AE36" s="141"/>
      <c r="AF36" s="161">
        <f>AD36+AE36</f>
        <v>0</v>
      </c>
      <c r="AG36" s="141"/>
      <c r="AH36" s="245">
        <f>AF36+AG36</f>
        <v>0</v>
      </c>
    </row>
    <row r="37" spans="1:34" ht="25.5" hidden="1">
      <c r="A37" s="31" t="s">
        <v>3</v>
      </c>
      <c r="B37" s="211" t="s">
        <v>44</v>
      </c>
      <c r="C37" s="196"/>
      <c r="D37" s="42"/>
      <c r="E37" s="42"/>
      <c r="F37" s="42"/>
      <c r="G37" s="42"/>
      <c r="H37" s="69"/>
      <c r="I37" s="84"/>
      <c r="J37" s="42"/>
      <c r="K37" s="42"/>
      <c r="L37" s="85"/>
      <c r="M37" s="84"/>
      <c r="N37" s="85"/>
      <c r="O37" s="84"/>
      <c r="P37" s="85"/>
      <c r="Q37" s="84"/>
      <c r="R37" s="85"/>
      <c r="S37" s="84"/>
      <c r="T37" s="85"/>
      <c r="U37" s="42"/>
      <c r="V37" s="42"/>
      <c r="W37" s="42"/>
      <c r="X37" s="69">
        <f>V37+W37</f>
        <v>0</v>
      </c>
      <c r="Y37" s="141"/>
      <c r="Z37" s="130">
        <f>X37+Y37</f>
        <v>0</v>
      </c>
      <c r="AA37" s="141"/>
      <c r="AB37" s="130">
        <f>Z37+AA37</f>
        <v>0</v>
      </c>
      <c r="AC37" s="141"/>
      <c r="AD37" s="130">
        <f>AB37+AC37</f>
        <v>0</v>
      </c>
      <c r="AE37" s="141"/>
      <c r="AF37" s="161">
        <f>AD37+AE37</f>
        <v>0</v>
      </c>
      <c r="AG37" s="141"/>
      <c r="AH37" s="245">
        <f>AF37+AG37</f>
        <v>0</v>
      </c>
    </row>
    <row r="38" spans="1:34" s="5" customFormat="1" ht="12.75" customHeight="1" thickBot="1">
      <c r="A38" s="30" t="s">
        <v>6</v>
      </c>
      <c r="B38" s="210" t="s">
        <v>5</v>
      </c>
      <c r="C38" s="191" t="s">
        <v>63</v>
      </c>
      <c r="D38" s="42">
        <v>8595</v>
      </c>
      <c r="E38" s="42"/>
      <c r="F38" s="43"/>
      <c r="G38" s="42"/>
      <c r="H38" s="68"/>
      <c r="I38" s="84"/>
      <c r="J38" s="42"/>
      <c r="K38" s="42"/>
      <c r="L38" s="85"/>
      <c r="M38" s="85"/>
      <c r="N38" s="85"/>
      <c r="O38" s="69"/>
      <c r="P38" s="85"/>
      <c r="Q38" s="69"/>
      <c r="R38" s="85"/>
      <c r="S38" s="69"/>
      <c r="T38" s="85"/>
      <c r="U38" s="42"/>
      <c r="V38" s="42">
        <f>D38+U38</f>
        <v>8595</v>
      </c>
      <c r="W38" s="42"/>
      <c r="X38" s="121">
        <f>V38+W38</f>
        <v>8595</v>
      </c>
      <c r="Y38" s="143"/>
      <c r="Z38" s="132">
        <f>X38+Y38</f>
        <v>8595</v>
      </c>
      <c r="AA38" s="143"/>
      <c r="AB38" s="132">
        <f>Z38+AA38</f>
        <v>8595</v>
      </c>
      <c r="AC38" s="143"/>
      <c r="AD38" s="132">
        <f>AB38+AC38</f>
        <v>8595</v>
      </c>
      <c r="AE38" s="143"/>
      <c r="AF38" s="166">
        <f>AD38+AE38</f>
        <v>8595</v>
      </c>
      <c r="AG38" s="143"/>
      <c r="AH38" s="250">
        <f>AF38+AG38</f>
        <v>8595</v>
      </c>
    </row>
    <row r="39" spans="1:34" s="2" customFormat="1" ht="14.25" customHeight="1" hidden="1" thickBot="1">
      <c r="A39" s="38" t="s">
        <v>80</v>
      </c>
      <c r="B39" s="222" t="s">
        <v>39</v>
      </c>
      <c r="C39" s="126"/>
      <c r="D39" s="48">
        <f aca="true" t="shared" si="21" ref="D39:AF39">D40</f>
        <v>0</v>
      </c>
      <c r="E39" s="48">
        <f t="shared" si="21"/>
        <v>0</v>
      </c>
      <c r="F39" s="48">
        <f t="shared" si="21"/>
        <v>0</v>
      </c>
      <c r="G39" s="48">
        <f t="shared" si="21"/>
        <v>0</v>
      </c>
      <c r="H39" s="48">
        <f t="shared" si="21"/>
        <v>0</v>
      </c>
      <c r="I39" s="48">
        <f t="shared" si="21"/>
        <v>0</v>
      </c>
      <c r="J39" s="48">
        <f t="shared" si="21"/>
        <v>0</v>
      </c>
      <c r="K39" s="48">
        <f t="shared" si="21"/>
        <v>0</v>
      </c>
      <c r="L39" s="48">
        <f t="shared" si="21"/>
        <v>0</v>
      </c>
      <c r="M39" s="48">
        <f t="shared" si="21"/>
        <v>0</v>
      </c>
      <c r="N39" s="48">
        <f t="shared" si="21"/>
        <v>0</v>
      </c>
      <c r="O39" s="48">
        <f t="shared" si="21"/>
        <v>0</v>
      </c>
      <c r="P39" s="48">
        <f t="shared" si="21"/>
        <v>0</v>
      </c>
      <c r="Q39" s="48">
        <f t="shared" si="21"/>
        <v>0</v>
      </c>
      <c r="R39" s="48">
        <f t="shared" si="21"/>
        <v>0</v>
      </c>
      <c r="S39" s="48">
        <f t="shared" si="21"/>
        <v>0</v>
      </c>
      <c r="T39" s="48">
        <f t="shared" si="21"/>
        <v>0</v>
      </c>
      <c r="U39" s="48"/>
      <c r="V39" s="48">
        <f t="shared" si="21"/>
        <v>0</v>
      </c>
      <c r="W39" s="48"/>
      <c r="X39" s="122">
        <f t="shared" si="21"/>
        <v>0</v>
      </c>
      <c r="Y39" s="144"/>
      <c r="Z39" s="133">
        <f t="shared" si="21"/>
        <v>0</v>
      </c>
      <c r="AA39" s="144"/>
      <c r="AB39" s="133">
        <f t="shared" si="21"/>
        <v>0</v>
      </c>
      <c r="AC39" s="144"/>
      <c r="AD39" s="133">
        <f t="shared" si="21"/>
        <v>0</v>
      </c>
      <c r="AE39" s="144"/>
      <c r="AF39" s="167">
        <f t="shared" si="21"/>
        <v>0</v>
      </c>
      <c r="AG39" s="144"/>
      <c r="AH39" s="251">
        <f>AH40</f>
        <v>0</v>
      </c>
    </row>
    <row r="40" spans="1:34" s="2" customFormat="1" ht="21.75" hidden="1" thickBot="1">
      <c r="A40" s="38" t="s">
        <v>37</v>
      </c>
      <c r="B40" s="223" t="s">
        <v>38</v>
      </c>
      <c r="C40" s="197"/>
      <c r="D40" s="42"/>
      <c r="E40" s="42"/>
      <c r="F40" s="42"/>
      <c r="G40" s="42"/>
      <c r="H40" s="69"/>
      <c r="I40" s="84"/>
      <c r="J40" s="42"/>
      <c r="K40" s="42"/>
      <c r="L40" s="85"/>
      <c r="M40" s="84"/>
      <c r="N40" s="85"/>
      <c r="O40" s="84"/>
      <c r="P40" s="85"/>
      <c r="Q40" s="84"/>
      <c r="R40" s="85"/>
      <c r="S40" s="84"/>
      <c r="T40" s="85"/>
      <c r="U40" s="42"/>
      <c r="V40" s="42"/>
      <c r="W40" s="42"/>
      <c r="X40" s="69"/>
      <c r="Y40" s="141"/>
      <c r="Z40" s="130"/>
      <c r="AA40" s="141"/>
      <c r="AB40" s="130"/>
      <c r="AC40" s="141"/>
      <c r="AD40" s="130"/>
      <c r="AE40" s="141"/>
      <c r="AF40" s="161"/>
      <c r="AG40" s="141"/>
      <c r="AH40" s="245"/>
    </row>
    <row r="41" spans="1:34" ht="13.5" hidden="1" thickBot="1">
      <c r="A41" s="252"/>
      <c r="B41" s="224"/>
      <c r="C41" s="253"/>
      <c r="D41" s="254"/>
      <c r="E41" s="254"/>
      <c r="F41" s="254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4"/>
      <c r="V41" s="254"/>
      <c r="W41" s="254"/>
      <c r="X41" s="254"/>
      <c r="Y41" s="145"/>
      <c r="Z41" s="254"/>
      <c r="AA41" s="145"/>
      <c r="AB41" s="254"/>
      <c r="AC41" s="145"/>
      <c r="AD41" s="254"/>
      <c r="AE41" s="145"/>
      <c r="AF41" s="254"/>
      <c r="AG41" s="145"/>
      <c r="AH41" s="256"/>
    </row>
    <row r="42" spans="1:34" s="7" customFormat="1" ht="15" thickBot="1">
      <c r="A42" s="24"/>
      <c r="B42" s="225" t="s">
        <v>40</v>
      </c>
      <c r="C42" s="198"/>
      <c r="D42" s="25">
        <f>D10+D23</f>
        <v>606008</v>
      </c>
      <c r="E42" s="25">
        <f>E10+E23</f>
        <v>0</v>
      </c>
      <c r="F42" s="25">
        <f>F10+F23</f>
        <v>0</v>
      </c>
      <c r="G42" s="25">
        <f>G10+G23</f>
        <v>0</v>
      </c>
      <c r="H42" s="73">
        <f>H10+H23</f>
        <v>0</v>
      </c>
      <c r="I42" s="90">
        <f aca="true" t="shared" si="22" ref="I42:N42">I10+I23</f>
        <v>0</v>
      </c>
      <c r="J42" s="25">
        <f t="shared" si="22"/>
        <v>0</v>
      </c>
      <c r="K42" s="25">
        <f t="shared" si="22"/>
        <v>0</v>
      </c>
      <c r="L42" s="58">
        <f t="shared" si="22"/>
        <v>0</v>
      </c>
      <c r="M42" s="90">
        <f t="shared" si="22"/>
        <v>0</v>
      </c>
      <c r="N42" s="58">
        <f t="shared" si="22"/>
        <v>0</v>
      </c>
      <c r="O42" s="90">
        <f aca="true" t="shared" si="23" ref="O42:T42">O10+O23</f>
        <v>0</v>
      </c>
      <c r="P42" s="58">
        <f t="shared" si="23"/>
        <v>0</v>
      </c>
      <c r="Q42" s="90">
        <f t="shared" si="23"/>
        <v>0</v>
      </c>
      <c r="R42" s="58">
        <f t="shared" si="23"/>
        <v>0</v>
      </c>
      <c r="S42" s="90">
        <f t="shared" si="23"/>
        <v>0</v>
      </c>
      <c r="T42" s="58">
        <f t="shared" si="23"/>
        <v>0</v>
      </c>
      <c r="U42" s="25">
        <f>U10+U23</f>
        <v>0</v>
      </c>
      <c r="V42" s="25">
        <f>V10+V23</f>
        <v>606008</v>
      </c>
      <c r="W42" s="25">
        <f>W10+W23</f>
        <v>100</v>
      </c>
      <c r="X42" s="123">
        <f>V42+W42</f>
        <v>606108</v>
      </c>
      <c r="Y42" s="146">
        <f>Y10+Y23</f>
        <v>0</v>
      </c>
      <c r="Z42" s="134">
        <f>X42+Y42</f>
        <v>606108</v>
      </c>
      <c r="AA42" s="146">
        <f>AA10+AA23</f>
        <v>0</v>
      </c>
      <c r="AB42" s="134">
        <f>Z42+AA42</f>
        <v>606108</v>
      </c>
      <c r="AC42" s="146">
        <f>AC10+AC23</f>
        <v>0</v>
      </c>
      <c r="AD42" s="134">
        <f>AB42+AC42</f>
        <v>606108</v>
      </c>
      <c r="AE42" s="146">
        <f>AE10+AE23</f>
        <v>31488</v>
      </c>
      <c r="AF42" s="161">
        <f>AD42+AE42</f>
        <v>637596</v>
      </c>
      <c r="AG42" s="146">
        <f>AG10+AG23</f>
        <v>0</v>
      </c>
      <c r="AH42" s="245">
        <f>AF42+AG42</f>
        <v>637596</v>
      </c>
    </row>
    <row r="43" spans="1:34" s="3" customFormat="1" ht="15" thickBot="1">
      <c r="A43" s="24" t="s">
        <v>7</v>
      </c>
      <c r="B43" s="226" t="s">
        <v>82</v>
      </c>
      <c r="C43" s="199"/>
      <c r="D43" s="25">
        <f>SUM(D44:D47)</f>
        <v>550355</v>
      </c>
      <c r="E43" s="26">
        <f>SUM(E44:E47)</f>
        <v>0</v>
      </c>
      <c r="F43" s="26" t="e">
        <f>#REF!+E43</f>
        <v>#REF!</v>
      </c>
      <c r="G43" s="26">
        <f aca="true" t="shared" si="24" ref="G43:L43">SUM(G44:G47)</f>
        <v>0</v>
      </c>
      <c r="H43" s="74">
        <f t="shared" si="24"/>
        <v>0</v>
      </c>
      <c r="I43" s="91">
        <f t="shared" si="24"/>
        <v>0</v>
      </c>
      <c r="J43" s="26">
        <f t="shared" si="24"/>
        <v>0</v>
      </c>
      <c r="K43" s="26">
        <f t="shared" si="24"/>
        <v>0</v>
      </c>
      <c r="L43" s="27">
        <f t="shared" si="24"/>
        <v>0</v>
      </c>
      <c r="M43" s="91">
        <f aca="true" t="shared" si="25" ref="M43:R43">SUM(M44:M47)</f>
        <v>0</v>
      </c>
      <c r="N43" s="27">
        <f t="shared" si="25"/>
        <v>0</v>
      </c>
      <c r="O43" s="91">
        <f t="shared" si="25"/>
        <v>0</v>
      </c>
      <c r="P43" s="27">
        <f t="shared" si="25"/>
        <v>0</v>
      </c>
      <c r="Q43" s="91">
        <f t="shared" si="25"/>
        <v>0</v>
      </c>
      <c r="R43" s="27">
        <f t="shared" si="25"/>
        <v>0</v>
      </c>
      <c r="S43" s="91">
        <f aca="true" t="shared" si="26" ref="S43:X43">SUM(S44:S47)</f>
        <v>0</v>
      </c>
      <c r="T43" s="27">
        <f t="shared" si="26"/>
        <v>0</v>
      </c>
      <c r="U43" s="25">
        <f t="shared" si="26"/>
        <v>-17827.91</v>
      </c>
      <c r="V43" s="25">
        <f t="shared" si="26"/>
        <v>532527.09</v>
      </c>
      <c r="W43" s="25">
        <f t="shared" si="26"/>
        <v>-18355.4</v>
      </c>
      <c r="X43" s="73">
        <f t="shared" si="26"/>
        <v>514171.69</v>
      </c>
      <c r="Y43" s="146">
        <f aca="true" t="shared" si="27" ref="Y43:AD43">SUM(Y44:Y47)</f>
        <v>437.8</v>
      </c>
      <c r="Z43" s="135">
        <f t="shared" si="27"/>
        <v>514609.49</v>
      </c>
      <c r="AA43" s="146">
        <f t="shared" si="27"/>
        <v>14176</v>
      </c>
      <c r="AB43" s="135">
        <f t="shared" si="27"/>
        <v>528785.49</v>
      </c>
      <c r="AC43" s="146">
        <f>SUM(AC44:AC47)</f>
        <v>9635.9</v>
      </c>
      <c r="AD43" s="135">
        <f t="shared" si="27"/>
        <v>538421.39</v>
      </c>
      <c r="AE43" s="146">
        <f>SUM(AE44:AE47)</f>
        <v>0</v>
      </c>
      <c r="AF43" s="168">
        <f>SUM(AF44:AF47)</f>
        <v>538421.39</v>
      </c>
      <c r="AG43" s="146">
        <f>SUM(AG44:AG47)</f>
        <v>14749.097000000002</v>
      </c>
      <c r="AH43" s="257">
        <f>SUM(AH44:AH47)</f>
        <v>553170.487</v>
      </c>
    </row>
    <row r="44" spans="1:34" ht="25.5" customHeight="1">
      <c r="A44" s="39" t="s">
        <v>8</v>
      </c>
      <c r="B44" s="227" t="s">
        <v>81</v>
      </c>
      <c r="C44" s="200"/>
      <c r="D44" s="59">
        <v>194283</v>
      </c>
      <c r="E44" s="59"/>
      <c r="F44" s="50"/>
      <c r="G44" s="59"/>
      <c r="H44" s="75"/>
      <c r="I44" s="92"/>
      <c r="J44" s="59"/>
      <c r="K44" s="60"/>
      <c r="L44" s="93"/>
      <c r="M44" s="92"/>
      <c r="N44" s="93"/>
      <c r="O44" s="92"/>
      <c r="P44" s="93"/>
      <c r="Q44" s="92"/>
      <c r="R44" s="93"/>
      <c r="S44" s="92"/>
      <c r="T44" s="93"/>
      <c r="U44" s="59">
        <v>703</v>
      </c>
      <c r="V44" s="42">
        <f>D44+U44</f>
        <v>194986</v>
      </c>
      <c r="W44" s="118">
        <v>5713</v>
      </c>
      <c r="X44" s="69">
        <f>V44+W44</f>
        <v>200699</v>
      </c>
      <c r="Y44" s="147"/>
      <c r="Z44" s="130">
        <f>X44+Y44</f>
        <v>200699</v>
      </c>
      <c r="AA44" s="147">
        <v>4136</v>
      </c>
      <c r="AB44" s="153">
        <f>Z44+AA44</f>
        <v>204835</v>
      </c>
      <c r="AC44" s="155"/>
      <c r="AD44" s="130">
        <f>AB44+AC44</f>
        <v>204835</v>
      </c>
      <c r="AE44" s="155"/>
      <c r="AF44" s="161">
        <f>AD44+AE44</f>
        <v>204835</v>
      </c>
      <c r="AG44" s="155"/>
      <c r="AH44" s="245">
        <f>AF44+AG44</f>
        <v>204835</v>
      </c>
    </row>
    <row r="45" spans="1:34" ht="25.5" customHeight="1">
      <c r="A45" s="30" t="s">
        <v>9</v>
      </c>
      <c r="B45" s="228" t="s">
        <v>96</v>
      </c>
      <c r="C45" s="196"/>
      <c r="D45" s="59">
        <v>121664</v>
      </c>
      <c r="E45" s="47"/>
      <c r="F45" s="43"/>
      <c r="G45" s="47"/>
      <c r="H45" s="68"/>
      <c r="I45" s="94"/>
      <c r="J45" s="42"/>
      <c r="K45" s="47"/>
      <c r="L45" s="85"/>
      <c r="M45" s="94"/>
      <c r="N45" s="104"/>
      <c r="O45" s="105"/>
      <c r="P45" s="85"/>
      <c r="Q45" s="105"/>
      <c r="R45" s="85"/>
      <c r="S45" s="105"/>
      <c r="T45" s="85"/>
      <c r="U45" s="59">
        <v>-16006</v>
      </c>
      <c r="V45" s="42">
        <f>D45+U45</f>
        <v>105658</v>
      </c>
      <c r="W45" s="59">
        <v>-29809</v>
      </c>
      <c r="X45" s="69">
        <f>V45+W45</f>
        <v>75849</v>
      </c>
      <c r="Y45" s="148"/>
      <c r="Z45" s="130">
        <f>X45+Y45</f>
        <v>75849</v>
      </c>
      <c r="AA45" s="148">
        <v>11600</v>
      </c>
      <c r="AB45" s="153">
        <f>Z45+AA45</f>
        <v>87449</v>
      </c>
      <c r="AC45" s="145"/>
      <c r="AD45" s="130">
        <f>AB45</f>
        <v>87449</v>
      </c>
      <c r="AE45" s="145"/>
      <c r="AF45" s="161">
        <f>AD45</f>
        <v>87449</v>
      </c>
      <c r="AG45" s="235">
        <v>16511.273</v>
      </c>
      <c r="AH45" s="245">
        <f>AF45+AG45</f>
        <v>103960.273</v>
      </c>
    </row>
    <row r="46" spans="1:34" ht="27.75" customHeight="1" thickBot="1">
      <c r="A46" s="40" t="s">
        <v>0</v>
      </c>
      <c r="B46" s="229" t="s">
        <v>60</v>
      </c>
      <c r="C46" s="201"/>
      <c r="D46" s="98">
        <v>226571</v>
      </c>
      <c r="E46" s="98"/>
      <c r="F46" s="99"/>
      <c r="G46" s="98"/>
      <c r="H46" s="100"/>
      <c r="I46" s="101"/>
      <c r="J46" s="98"/>
      <c r="K46" s="102"/>
      <c r="L46" s="103"/>
      <c r="M46" s="101"/>
      <c r="N46" s="112"/>
      <c r="O46" s="101"/>
      <c r="P46" s="103"/>
      <c r="Q46" s="101"/>
      <c r="R46" s="103"/>
      <c r="S46" s="101"/>
      <c r="T46" s="103"/>
      <c r="U46" s="98">
        <v>-2524.91</v>
      </c>
      <c r="V46" s="98">
        <f>D46+U46</f>
        <v>224046.09</v>
      </c>
      <c r="W46" s="98">
        <v>3284.6</v>
      </c>
      <c r="X46" s="121">
        <f>V46+W46</f>
        <v>227330.69</v>
      </c>
      <c r="Y46" s="143">
        <v>4.8</v>
      </c>
      <c r="Z46" s="132">
        <f>X46+Y46</f>
        <v>227335.49</v>
      </c>
      <c r="AA46" s="143">
        <v>-2019</v>
      </c>
      <c r="AB46" s="154">
        <f>Z46+AA46</f>
        <v>225316.49</v>
      </c>
      <c r="AC46" s="143">
        <v>5.9</v>
      </c>
      <c r="AD46" s="132">
        <f>AB46+AC46</f>
        <v>225322.38999999998</v>
      </c>
      <c r="AE46" s="143"/>
      <c r="AF46" s="166">
        <f>AD46+AE46</f>
        <v>225322.38999999998</v>
      </c>
      <c r="AG46" s="171">
        <v>-1982.176</v>
      </c>
      <c r="AH46" s="171">
        <f>AF46+AG46</f>
        <v>223340.21399999998</v>
      </c>
    </row>
    <row r="47" spans="1:34" ht="14.25" customHeight="1" thickBot="1">
      <c r="A47" s="40" t="s">
        <v>69</v>
      </c>
      <c r="B47" s="230" t="s">
        <v>66</v>
      </c>
      <c r="C47" s="202"/>
      <c r="D47" s="59">
        <v>7837</v>
      </c>
      <c r="E47" s="106"/>
      <c r="F47" s="107"/>
      <c r="G47" s="106"/>
      <c r="H47" s="108"/>
      <c r="I47" s="109"/>
      <c r="J47" s="106"/>
      <c r="K47" s="110"/>
      <c r="L47" s="111"/>
      <c r="M47" s="109"/>
      <c r="N47" s="111"/>
      <c r="O47" s="109"/>
      <c r="P47" s="111"/>
      <c r="Q47" s="109"/>
      <c r="R47" s="111"/>
      <c r="S47" s="109"/>
      <c r="T47" s="111"/>
      <c r="U47" s="59"/>
      <c r="V47" s="59">
        <f>D47+U47</f>
        <v>7837</v>
      </c>
      <c r="W47" s="59">
        <v>2456</v>
      </c>
      <c r="X47" s="124">
        <f>V47+W47</f>
        <v>10293</v>
      </c>
      <c r="Y47" s="148">
        <v>433</v>
      </c>
      <c r="Z47" s="136">
        <f>X47+Y47</f>
        <v>10726</v>
      </c>
      <c r="AA47" s="148">
        <v>459</v>
      </c>
      <c r="AB47" s="136">
        <f>Z47+AA47</f>
        <v>11185</v>
      </c>
      <c r="AC47" s="148">
        <v>9630</v>
      </c>
      <c r="AD47" s="136">
        <v>20815</v>
      </c>
      <c r="AE47" s="148"/>
      <c r="AF47" s="169">
        <v>20815</v>
      </c>
      <c r="AG47" s="178">
        <v>220</v>
      </c>
      <c r="AH47" s="258">
        <f>AF47+AG47</f>
        <v>21035</v>
      </c>
    </row>
    <row r="48" spans="1:34" s="10" customFormat="1" ht="16.5" thickBot="1">
      <c r="A48" s="40"/>
      <c r="B48" s="115" t="s">
        <v>65</v>
      </c>
      <c r="C48" s="61"/>
      <c r="D48" s="51">
        <f>D42+D43</f>
        <v>1156363</v>
      </c>
      <c r="E48" s="51">
        <f>E42+E43</f>
        <v>0</v>
      </c>
      <c r="F48" s="62" t="e">
        <f>#REF!+E48</f>
        <v>#REF!</v>
      </c>
      <c r="G48" s="51">
        <f aca="true" t="shared" si="28" ref="G48:L48">G42+G43</f>
        <v>0</v>
      </c>
      <c r="H48" s="76">
        <f t="shared" si="28"/>
        <v>0</v>
      </c>
      <c r="I48" s="95">
        <f t="shared" si="28"/>
        <v>0</v>
      </c>
      <c r="J48" s="56">
        <f t="shared" si="28"/>
        <v>0</v>
      </c>
      <c r="K48" s="56">
        <f t="shared" si="28"/>
        <v>0</v>
      </c>
      <c r="L48" s="63">
        <f t="shared" si="28"/>
        <v>0</v>
      </c>
      <c r="M48" s="95">
        <f aca="true" t="shared" si="29" ref="M48:R48">M42+M43</f>
        <v>0</v>
      </c>
      <c r="N48" s="56">
        <f t="shared" si="29"/>
        <v>0</v>
      </c>
      <c r="O48" s="95">
        <f t="shared" si="29"/>
        <v>0</v>
      </c>
      <c r="P48" s="56">
        <f t="shared" si="29"/>
        <v>0</v>
      </c>
      <c r="Q48" s="95">
        <f t="shared" si="29"/>
        <v>0</v>
      </c>
      <c r="R48" s="56">
        <f t="shared" si="29"/>
        <v>0</v>
      </c>
      <c r="S48" s="95">
        <f aca="true" t="shared" si="30" ref="S48:X48">S42+S43</f>
        <v>0</v>
      </c>
      <c r="T48" s="56">
        <f t="shared" si="30"/>
        <v>0</v>
      </c>
      <c r="U48" s="51">
        <f t="shared" si="30"/>
        <v>-17827.91</v>
      </c>
      <c r="V48" s="51">
        <f t="shared" si="30"/>
        <v>1138535.0899999999</v>
      </c>
      <c r="W48" s="51">
        <f t="shared" si="30"/>
        <v>-18255.4</v>
      </c>
      <c r="X48" s="66">
        <f t="shared" si="30"/>
        <v>1120279.69</v>
      </c>
      <c r="Y48" s="139">
        <f aca="true" t="shared" si="31" ref="Y48:AD48">Y42+Y43</f>
        <v>437.8</v>
      </c>
      <c r="Z48" s="127">
        <f t="shared" si="31"/>
        <v>1120717.49</v>
      </c>
      <c r="AA48" s="139">
        <f t="shared" si="31"/>
        <v>14176</v>
      </c>
      <c r="AB48" s="127">
        <f t="shared" si="31"/>
        <v>1134893.49</v>
      </c>
      <c r="AC48" s="139">
        <f t="shared" si="31"/>
        <v>9635.9</v>
      </c>
      <c r="AD48" s="127">
        <f t="shared" si="31"/>
        <v>1144529.3900000001</v>
      </c>
      <c r="AE48" s="139">
        <f>AE42+AE43</f>
        <v>31488</v>
      </c>
      <c r="AF48" s="163">
        <f>AF42+AF43</f>
        <v>1176017.3900000001</v>
      </c>
      <c r="AG48" s="139">
        <f>AG42+AG43</f>
        <v>14749.097000000002</v>
      </c>
      <c r="AH48" s="247">
        <f>AH42+AH43</f>
        <v>1190766.487</v>
      </c>
    </row>
    <row r="49" spans="2:34" ht="12.75">
      <c r="B49" s="11"/>
      <c r="C49" s="18"/>
      <c r="D49" s="15"/>
      <c r="E49" s="15"/>
      <c r="F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2:3" ht="12.75">
      <c r="B50" s="11"/>
      <c r="C50" s="18"/>
    </row>
    <row r="51" spans="2:3" ht="12.75">
      <c r="B51" s="11"/>
      <c r="C51" s="18"/>
    </row>
    <row r="52" spans="2:3" ht="12.75">
      <c r="B52" s="11"/>
      <c r="C52" s="18"/>
    </row>
    <row r="53" spans="2:3" ht="12.75">
      <c r="B53" s="11"/>
      <c r="C53" s="18"/>
    </row>
    <row r="54" spans="2:3" ht="12.75">
      <c r="B54" s="11"/>
      <c r="C54" s="18"/>
    </row>
    <row r="55" spans="2:3" ht="12.75">
      <c r="B55" s="11"/>
      <c r="C55" s="18"/>
    </row>
    <row r="56" spans="2:3" ht="12.75">
      <c r="B56" s="11"/>
      <c r="C56" s="18"/>
    </row>
    <row r="57" spans="2:3" ht="12.75">
      <c r="B57" s="11"/>
      <c r="C57" s="18"/>
    </row>
    <row r="58" spans="2:3" ht="12.75">
      <c r="B58" s="11"/>
      <c r="C58" s="18"/>
    </row>
    <row r="59" spans="2:3" ht="12.75">
      <c r="B59" s="11"/>
      <c r="C59" s="18"/>
    </row>
    <row r="60" spans="2:3" ht="12.75">
      <c r="B60" s="11"/>
      <c r="C60" s="18"/>
    </row>
    <row r="61" spans="2:3" ht="12.75">
      <c r="B61" s="11"/>
      <c r="C61" s="18"/>
    </row>
    <row r="62" spans="2:3" ht="12.75">
      <c r="B62" s="11"/>
      <c r="C62" s="18"/>
    </row>
    <row r="63" spans="2:3" ht="12.75">
      <c r="B63" s="11"/>
      <c r="C63" s="18"/>
    </row>
    <row r="64" spans="2:3" ht="12.75">
      <c r="B64" s="11"/>
      <c r="C64" s="18"/>
    </row>
    <row r="65" spans="2:3" ht="12.75">
      <c r="B65" s="11"/>
      <c r="C65" s="18"/>
    </row>
    <row r="66" spans="2:3" ht="12.75">
      <c r="B66" s="11"/>
      <c r="C66" s="18"/>
    </row>
    <row r="67" spans="2:3" ht="12.75">
      <c r="B67" s="11"/>
      <c r="C67" s="18"/>
    </row>
    <row r="68" spans="2:3" ht="12.75">
      <c r="B68" s="11"/>
      <c r="C68" s="18"/>
    </row>
    <row r="69" spans="2:3" ht="12.75">
      <c r="B69" s="11"/>
      <c r="C69" s="18"/>
    </row>
    <row r="70" spans="2:3" ht="12.75">
      <c r="B70" s="11"/>
      <c r="C70" s="18"/>
    </row>
    <row r="71" spans="2:3" ht="12.75">
      <c r="B71" s="11"/>
      <c r="C71" s="18"/>
    </row>
    <row r="72" spans="2:3" ht="12.75">
      <c r="B72" s="11"/>
      <c r="C72" s="18"/>
    </row>
    <row r="73" spans="2:3" ht="12.75">
      <c r="B73" s="11"/>
      <c r="C73" s="18"/>
    </row>
    <row r="74" spans="2:3" ht="12.75">
      <c r="B74" s="11"/>
      <c r="C74" s="18"/>
    </row>
    <row r="75" spans="2:3" ht="12.75">
      <c r="B75" s="11"/>
      <c r="C75" s="18"/>
    </row>
    <row r="76" spans="2:3" ht="12.75">
      <c r="B76" s="11"/>
      <c r="C76" s="18"/>
    </row>
    <row r="77" spans="2:3" ht="12.75">
      <c r="B77" s="11"/>
      <c r="C77" s="18"/>
    </row>
    <row r="78" spans="2:3" ht="12.75">
      <c r="B78" s="11"/>
      <c r="C78" s="18"/>
    </row>
    <row r="79" spans="2:3" ht="12.75">
      <c r="B79" s="11"/>
      <c r="C79" s="18"/>
    </row>
    <row r="80" spans="2:3" ht="12.75">
      <c r="B80" s="11"/>
      <c r="C80" s="18"/>
    </row>
  </sheetData>
  <sheetProtection/>
  <mergeCells count="10">
    <mergeCell ref="T7:T8"/>
    <mergeCell ref="N7:N8"/>
    <mergeCell ref="J7:J8"/>
    <mergeCell ref="R7:R8"/>
    <mergeCell ref="P7:P8"/>
    <mergeCell ref="A5:D5"/>
    <mergeCell ref="B1:AF1"/>
    <mergeCell ref="B2:AF2"/>
    <mergeCell ref="B3:AF3"/>
    <mergeCell ref="B4:AF4"/>
  </mergeCells>
  <printOptions/>
  <pageMargins left="0.35433070866141736" right="0.1968503937007874" top="0.2755905511811024" bottom="0.1968503937007874" header="0.2755905511811024" footer="0.1968503937007874"/>
  <pageSetup fitToHeight="4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2009-12-01T07:59:47Z</cp:lastPrinted>
  <dcterms:created xsi:type="dcterms:W3CDTF">1999-10-28T10:18:25Z</dcterms:created>
  <dcterms:modified xsi:type="dcterms:W3CDTF">2009-12-01T08:01:16Z</dcterms:modified>
  <cp:category/>
  <cp:version/>
  <cp:contentType/>
  <cp:contentStatus/>
</cp:coreProperties>
</file>